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SB của A Vinh\Cho thuê\BT7-22\Import\"/>
    </mc:Choice>
  </mc:AlternateContent>
  <xr:revisionPtr revIDLastSave="0" documentId="13_ncr:1_{96428A98-8F1B-4A79-BB68-1C650F2F6852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dich-vu" sheetId="4" r:id="rId1"/>
    <sheet name="Tổng hợp" sheetId="3" r:id="rId2"/>
  </sheets>
  <externalReferences>
    <externalReference r:id="rId3"/>
  </externalReferences>
  <definedNames>
    <definedName name="Phong">'Tổng hợp'!$A$6:$A$14</definedName>
    <definedName name="SL">'Tổng hợp'!$A$6:$R$14</definedName>
  </definedNames>
  <calcPr calcId="191029"/>
</workbook>
</file>

<file path=xl/calcChain.xml><?xml version="1.0" encoding="utf-8"?>
<calcChain xmlns="http://schemas.openxmlformats.org/spreadsheetml/2006/main">
  <c r="L4" i="4" l="1"/>
  <c r="L6" i="3"/>
  <c r="J4" i="4"/>
  <c r="N6" i="3"/>
  <c r="L8" i="4"/>
  <c r="L10" i="4"/>
  <c r="L11" i="4"/>
  <c r="L12" i="4"/>
  <c r="L7" i="4"/>
  <c r="L5" i="4"/>
  <c r="N12" i="3"/>
  <c r="K11" i="4" l="1"/>
  <c r="J12" i="4"/>
  <c r="J11" i="4"/>
  <c r="J10" i="4"/>
  <c r="J9" i="4"/>
  <c r="J8" i="4"/>
  <c r="J7" i="4"/>
  <c r="J5" i="4"/>
  <c r="H5" i="4"/>
  <c r="H7" i="4"/>
  <c r="H8" i="4"/>
  <c r="H9" i="4"/>
  <c r="H10" i="4"/>
  <c r="H11" i="4"/>
  <c r="H12" i="4"/>
  <c r="G5" i="4"/>
  <c r="G7" i="4"/>
  <c r="G8" i="4"/>
  <c r="G9" i="4"/>
  <c r="G10" i="4"/>
  <c r="G11" i="4"/>
  <c r="G12" i="4"/>
  <c r="G4" i="4"/>
  <c r="F5" i="4"/>
  <c r="F7" i="4"/>
  <c r="F8" i="4"/>
  <c r="F9" i="4"/>
  <c r="F10" i="4"/>
  <c r="F11" i="4"/>
  <c r="F12" i="4"/>
  <c r="F4" i="4"/>
  <c r="O7" i="3" l="1"/>
  <c r="P6" i="3"/>
  <c r="D9" i="3"/>
  <c r="N14" i="3" l="1"/>
  <c r="L14" i="3"/>
  <c r="V14" i="3" s="1"/>
  <c r="I14" i="3"/>
  <c r="G14" i="3"/>
  <c r="D14" i="3"/>
  <c r="H14" i="3" s="1"/>
  <c r="N13" i="3"/>
  <c r="L13" i="3"/>
  <c r="I13" i="3"/>
  <c r="G13" i="3"/>
  <c r="D13" i="3"/>
  <c r="H13" i="3" s="1"/>
  <c r="P13" i="3" s="1"/>
  <c r="L12" i="3"/>
  <c r="V12" i="3" s="1"/>
  <c r="I12" i="3"/>
  <c r="G12" i="3"/>
  <c r="D12" i="3"/>
  <c r="H12" i="3" s="1"/>
  <c r="L11" i="3"/>
  <c r="I11" i="3"/>
  <c r="G11" i="3"/>
  <c r="D11" i="3"/>
  <c r="H11" i="3" s="1"/>
  <c r="N10" i="3"/>
  <c r="L10" i="3"/>
  <c r="V10" i="3" s="1"/>
  <c r="I10" i="3"/>
  <c r="G10" i="3"/>
  <c r="D10" i="3"/>
  <c r="H10" i="3" s="1"/>
  <c r="V9" i="3"/>
  <c r="L9" i="3"/>
  <c r="N9" i="3" s="1"/>
  <c r="I9" i="3"/>
  <c r="G9" i="3"/>
  <c r="H9" i="3"/>
  <c r="P9" i="3" s="1"/>
  <c r="V8" i="3"/>
  <c r="H8" i="3"/>
  <c r="G8" i="3"/>
  <c r="N7" i="3"/>
  <c r="L7" i="3"/>
  <c r="I7" i="3"/>
  <c r="G7" i="3"/>
  <c r="D7" i="3"/>
  <c r="H7" i="3" s="1"/>
  <c r="V6" i="3"/>
  <c r="G6" i="3"/>
  <c r="D6" i="3"/>
  <c r="H6" i="3" s="1"/>
  <c r="P10" i="3" l="1"/>
  <c r="P14" i="3"/>
  <c r="V7" i="3"/>
  <c r="P11" i="3"/>
  <c r="P7" i="3"/>
  <c r="P12" i="3"/>
  <c r="V13" i="3"/>
  <c r="V11" i="3"/>
  <c r="P1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6" authorId="0" shapeId="0" xr:uid="{307BB2E3-3F03-40F6-8ECD-3E30CB1617A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thu trước 100k dịch vụ khi ký Hợp đồng</t>
        </r>
      </text>
    </comment>
  </commentList>
</comments>
</file>

<file path=xl/sharedStrings.xml><?xml version="1.0" encoding="utf-8"?>
<sst xmlns="http://schemas.openxmlformats.org/spreadsheetml/2006/main" count="90" uniqueCount="64">
  <si>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</si>
  <si>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</si>
  <si>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</si>
  <si>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</si>
  <si>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</si>
  <si>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</si>
  <si>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Khấu hao tài sản  </t>
  </si>
  <si>
    <t xml:space="preserve">Máy giặt  </t>
  </si>
  <si>
    <t>Chỉ số đầu</t>
  </si>
  <si>
    <t>Chỉ số cuối</t>
  </si>
  <si>
    <t>Số lượng</t>
  </si>
  <si>
    <t xml:space="preserve">Tiền nước  </t>
  </si>
  <si>
    <t xml:space="preserve">Internet  </t>
  </si>
  <si>
    <t xml:space="preserve">Dịch vụ chung  </t>
  </si>
  <si>
    <t xml:space="preserve">Xạc xe điện  </t>
  </si>
  <si>
    <t xml:space="preserve">Vệ sinh, rác bảo vệ  </t>
  </si>
  <si>
    <t xml:space="preserve">Chậm nộp tiền 1-3 ngày  </t>
  </si>
  <si>
    <t xml:space="preserve">Chậm nộp tiền 4-5 ngày  </t>
  </si>
  <si>
    <t>BT7 22 Xuân Phương</t>
  </si>
  <si>
    <t>Tạ Văn Thành</t>
  </si>
  <si>
    <t>Nguyễn Đức Tâm</t>
  </si>
  <si>
    <t>Nguyễn Quỳnh Nga</t>
  </si>
  <si>
    <t>Đinh Hoàng Cẩm Tú</t>
  </si>
  <si>
    <t>Nguyễn Kim Ngân</t>
  </si>
  <si>
    <t>Nguyễn Thanh Hà</t>
  </si>
  <si>
    <t>QUẢN LÝ TIỀN ĐIỆN/ NƯỚC/ PHÒNG TRỌ BT722</t>
  </si>
  <si>
    <t>Tháng 3/2023</t>
  </si>
  <si>
    <t>DV Chung là 100k/ng/tháng
Mạng là 100k/phòng/thánng
Giặt máy là 100k/ng/tháng</t>
  </si>
  <si>
    <t>Số phòng</t>
  </si>
  <si>
    <t>Số công tơ điện</t>
  </si>
  <si>
    <t>SỐ ĐIỆN
TIÊU THỤ</t>
  </si>
  <si>
    <t>Nước</t>
  </si>
  <si>
    <t>SỐ NƯỚC
TIÊU THỤ</t>
  </si>
  <si>
    <t>TIỀN ĐIỆN  (KG)</t>
  </si>
  <si>
    <t>TIỀN NƯỚC (M3)</t>
  </si>
  <si>
    <t>TIỀN PHÒNG</t>
  </si>
  <si>
    <t>DV Chung</t>
  </si>
  <si>
    <t>Xe Điện</t>
  </si>
  <si>
    <t>Giặt Máy</t>
  </si>
  <si>
    <t>Đặt cọc</t>
  </si>
  <si>
    <t>TỔNG CỘNG</t>
  </si>
  <si>
    <t>HỌ TÊN</t>
  </si>
  <si>
    <t>CMND</t>
  </si>
  <si>
    <t>Số ĐT</t>
  </si>
  <si>
    <t>Số người ở/phòng</t>
  </si>
  <si>
    <t>Ngày vào ở</t>
  </si>
  <si>
    <t>Số mới</t>
  </si>
  <si>
    <t>Số cũ</t>
  </si>
  <si>
    <t>0342020</t>
  </si>
  <si>
    <t>0961759627</t>
  </si>
  <si>
    <t>123456789</t>
  </si>
  <si>
    <t>092004485</t>
  </si>
  <si>
    <t>0984690410</t>
  </si>
  <si>
    <t>k máy giăt</t>
  </si>
  <si>
    <t>20/3/2023</t>
  </si>
  <si>
    <t>001304041076</t>
  </si>
  <si>
    <t>0961330361</t>
  </si>
  <si>
    <t>027304000807</t>
  </si>
  <si>
    <t>0359514694</t>
  </si>
  <si>
    <t>DOANH THU THÁNG</t>
  </si>
  <si>
    <t>Nguyễn Văn Thiện</t>
  </si>
  <si>
    <t>Internet</t>
  </si>
  <si>
    <t>Tạ Tiến Dũng</t>
  </si>
  <si>
    <t>Đã thu Tiền nước + Dịch vụ 500k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</si>
</sst>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mm/yyyy"/>
  </numFmts>
  <fonts count="21">
    <font>
      <sz val="12"/>
      <color rgb="FF000000"/>
      <name val="Times New Roman"/>
    </font>
    <font>
      <sz val="10"/>
      <name val="Arial"/>
      <family val="2"/>
    </font>
    <font>
      <sz val="20"/>
      <name val="Arrus-Black"/>
      <family val="1"/>
    </font>
    <font>
      <b/>
      <sz val="18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sz val="16"/>
      <color indexed="12"/>
      <name val="Arial"/>
      <family val="2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0"/>
      <color indexed="12"/>
      <name val="Arial"/>
      <family val="2"/>
    </font>
    <font>
      <b/>
      <sz val="16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1" fillId="2" borderId="0" xfId="1" applyFill="1" applyAlignment="1">
      <alignment horizontal="center" vertical="distributed"/>
    </xf>
    <xf numFmtId="0" fontId="4" fillId="2" borderId="0" xfId="1" applyFont="1" applyFill="1" applyAlignment="1">
      <alignment horizontal="center" vertical="distributed"/>
    </xf>
    <xf numFmtId="0" fontId="5" fillId="2" borderId="0" xfId="1" applyFont="1" applyFill="1" applyAlignment="1">
      <alignment horizontal="center" vertical="distributed"/>
    </xf>
    <xf numFmtId="0" fontId="6" fillId="2" borderId="2" xfId="1" applyFont="1" applyFill="1" applyBorder="1" applyAlignment="1">
      <alignment horizontal="center" vertical="distributed"/>
    </xf>
    <xf numFmtId="0" fontId="1" fillId="2" borderId="2" xfId="1" applyFill="1" applyBorder="1" applyAlignment="1">
      <alignment horizontal="center" vertical="distributed"/>
    </xf>
    <xf numFmtId="0" fontId="9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165" fontId="10" fillId="2" borderId="2" xfId="2" applyNumberFormat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distributed"/>
    </xf>
    <xf numFmtId="3" fontId="12" fillId="2" borderId="2" xfId="1" applyNumberFormat="1" applyFont="1" applyFill="1" applyBorder="1" applyAlignment="1">
      <alignment horizontal="center" vertical="distributed"/>
    </xf>
    <xf numFmtId="3" fontId="11" fillId="2" borderId="2" xfId="1" applyNumberFormat="1" applyFont="1" applyFill="1" applyBorder="1" applyAlignment="1">
      <alignment horizontal="center" vertical="distributed"/>
    </xf>
    <xf numFmtId="0" fontId="12" fillId="2" borderId="2" xfId="1" applyFont="1" applyFill="1" applyBorder="1" applyAlignment="1">
      <alignment horizontal="center" vertical="distributed"/>
    </xf>
    <xf numFmtId="0" fontId="12" fillId="2" borderId="2" xfId="1" quotePrefix="1" applyFont="1" applyFill="1" applyBorder="1" applyAlignment="1">
      <alignment horizontal="center" vertical="distributed"/>
    </xf>
    <xf numFmtId="0" fontId="13" fillId="2" borderId="2" xfId="1" applyFont="1" applyFill="1" applyBorder="1" applyAlignment="1">
      <alignment horizontal="center" vertical="distributed"/>
    </xf>
    <xf numFmtId="0" fontId="14" fillId="2" borderId="2" xfId="1" applyFont="1" applyFill="1" applyBorder="1" applyAlignment="1">
      <alignment horizontal="center" vertical="distributed"/>
    </xf>
    <xf numFmtId="0" fontId="14" fillId="4" borderId="0" xfId="1" applyFont="1" applyFill="1" applyAlignment="1">
      <alignment horizontal="center" vertical="distributed"/>
    </xf>
    <xf numFmtId="0" fontId="14" fillId="2" borderId="0" xfId="1" applyFont="1" applyFill="1" applyAlignment="1">
      <alignment horizontal="center" vertical="distributed"/>
    </xf>
    <xf numFmtId="0" fontId="13" fillId="2" borderId="2" xfId="1" quotePrefix="1" applyFont="1" applyFill="1" applyBorder="1" applyAlignment="1">
      <alignment horizontal="center" vertical="distributed"/>
    </xf>
    <xf numFmtId="14" fontId="14" fillId="2" borderId="2" xfId="1" applyNumberFormat="1" applyFont="1" applyFill="1" applyBorder="1" applyAlignment="1">
      <alignment horizontal="center" vertical="distributed"/>
    </xf>
    <xf numFmtId="0" fontId="14" fillId="5" borderId="0" xfId="1" applyFont="1" applyFill="1" applyAlignment="1">
      <alignment horizontal="center" vertical="distributed"/>
    </xf>
    <xf numFmtId="0" fontId="15" fillId="2" borderId="2" xfId="1" applyFont="1" applyFill="1" applyBorder="1" applyAlignment="1">
      <alignment horizontal="center" vertical="distributed"/>
    </xf>
    <xf numFmtId="0" fontId="15" fillId="2" borderId="2" xfId="1" quotePrefix="1" applyFont="1" applyFill="1" applyBorder="1" applyAlignment="1">
      <alignment horizontal="center" vertical="distributed"/>
    </xf>
    <xf numFmtId="0" fontId="16" fillId="2" borderId="2" xfId="1" applyFont="1" applyFill="1" applyBorder="1" applyAlignment="1">
      <alignment horizontal="center" vertical="distributed"/>
    </xf>
    <xf numFmtId="0" fontId="17" fillId="2" borderId="2" xfId="1" applyFont="1" applyFill="1" applyBorder="1" applyAlignment="1">
      <alignment horizontal="center" vertical="distributed"/>
    </xf>
    <xf numFmtId="0" fontId="17" fillId="2" borderId="0" xfId="1" applyFont="1" applyFill="1" applyAlignment="1">
      <alignment horizontal="center" vertical="distributed"/>
    </xf>
    <xf numFmtId="3" fontId="0" fillId="0" borderId="1" xfId="0" applyNumberFormat="1" applyBorder="1" applyAlignment="1">
      <alignment horizontal="center" vertical="center"/>
    </xf>
    <xf numFmtId="3" fontId="18" fillId="2" borderId="2" xfId="1" applyNumberFormat="1" applyFont="1" applyFill="1" applyBorder="1" applyAlignment="1">
      <alignment horizontal="center" vertical="distributed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0" xfId="1" applyFont="1" applyFill="1" applyAlignment="1">
      <alignment horizontal="center" vertical="distributed"/>
    </xf>
    <xf numFmtId="0" fontId="3" fillId="2" borderId="0" xfId="1" applyFont="1" applyFill="1" applyBorder="1" applyAlignment="1">
      <alignment horizontal="center" vertical="distributed"/>
    </xf>
    <xf numFmtId="0" fontId="7" fillId="2" borderId="3" xfId="1" applyFont="1" applyFill="1" applyBorder="1" applyAlignment="1">
      <alignment horizontal="center" vertical="distributed" wrapText="1"/>
    </xf>
    <xf numFmtId="0" fontId="7" fillId="2" borderId="0" xfId="1" applyFont="1" applyFill="1" applyBorder="1" applyAlignment="1">
      <alignment horizontal="center" vertical="distributed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distributed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3" fontId="12" fillId="4" borderId="2" xfId="1" applyNumberFormat="1" applyFont="1" applyFill="1" applyBorder="1" applyAlignment="1">
      <alignment horizontal="center" vertical="distributed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i%20Huy%20Hoang\Desktop\QL%20nha%20bt722%20xuan%20phuo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ông Báo tháng"/>
      <sheetName val="Tổng hợp"/>
    </sheetNames>
    <sheetDataSet>
      <sheetData sheetId="0">
        <row r="7">
          <cell r="Y7">
            <v>3500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3F08-6F7B-48A9-8A52-E08723FEAA10}">
  <sheetPr>
    <pageSetUpPr fitToPage="1"/>
  </sheetPr>
  <dimension ref="A2:P1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6" sqref="D16"/>
    </sheetView>
  </sheetViews>
  <sheetFormatPr defaultRowHeight="15.5"/>
  <cols>
    <col min="1" max="1" width="2.08203125" bestFit="1" customWidth="1"/>
    <col min="2" max="2" width="22.08203125" bestFit="1" customWidth="1"/>
    <col min="3" max="3" width="4.4140625" bestFit="1" customWidth="1"/>
    <col min="4" max="4" width="20.9140625" bestFit="1" customWidth="1"/>
    <col min="5" max="5" width="9.1640625" bestFit="1" customWidth="1"/>
    <col min="6" max="6" width="12.6640625" bestFit="1" customWidth="1"/>
    <col min="7" max="8" width="13.83203125" bestFit="1" customWidth="1"/>
    <col min="9" max="9" width="12.6640625" bestFit="1" customWidth="1"/>
    <col min="10" max="10" width="18.58203125" bestFit="1" customWidth="1"/>
    <col min="11" max="11" width="16.25" bestFit="1" customWidth="1"/>
    <col min="12" max="12" width="12.6640625" bestFit="1" customWidth="1"/>
    <col min="13" max="13" width="25.6640625" bestFit="1" customWidth="1"/>
    <col min="14" max="14" width="22.08203125" bestFit="1" customWidth="1"/>
    <col min="15" max="16" width="29.33203125" bestFit="1" customWidth="1"/>
  </cols>
  <sheetData>
    <row r="2" spans="1:16" ht="14.4" customHeight="1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/>
      <c r="H2" s="30" t="s">
        <v>11</v>
      </c>
      <c r="I2" s="30" t="s">
        <v>12</v>
      </c>
      <c r="J2" s="30" t="s">
        <v>13</v>
      </c>
      <c r="K2" s="30" t="s">
        <v>14</v>
      </c>
      <c r="L2" s="30" t="s">
        <v>7</v>
      </c>
      <c r="M2" s="30" t="s">
        <v>15</v>
      </c>
      <c r="N2" s="30" t="s">
        <v>6</v>
      </c>
      <c r="O2" s="30" t="s">
        <v>16</v>
      </c>
      <c r="P2" s="30" t="s">
        <v>17</v>
      </c>
    </row>
    <row r="3" spans="1:16" ht="14.4" customHeight="1">
      <c r="A3" s="31"/>
      <c r="B3" s="31"/>
      <c r="C3" s="31"/>
      <c r="D3" s="31"/>
      <c r="E3" s="31"/>
      <c r="F3" s="30" t="s">
        <v>8</v>
      </c>
      <c r="G3" s="30" t="s">
        <v>9</v>
      </c>
      <c r="H3" s="30" t="s">
        <v>10</v>
      </c>
      <c r="I3" s="30" t="s">
        <v>10</v>
      </c>
      <c r="J3" s="30" t="s">
        <v>10</v>
      </c>
      <c r="K3" s="30" t="s">
        <v>10</v>
      </c>
      <c r="L3" s="30" t="s">
        <v>10</v>
      </c>
      <c r="M3" s="30" t="s">
        <v>10</v>
      </c>
      <c r="N3" s="30" t="s">
        <v>10</v>
      </c>
      <c r="O3" s="30" t="s">
        <v>10</v>
      </c>
      <c r="P3" s="30" t="s">
        <v>10</v>
      </c>
    </row>
    <row r="4" spans="1:16" ht="14.4" customHeight="1">
      <c r="A4" s="30">
        <v>1</v>
      </c>
      <c r="B4" s="30" t="s">
        <v>18</v>
      </c>
      <c r="C4" s="30">
        <v>101</v>
      </c>
      <c r="D4" s="30" t="s">
        <v>62</v>
      </c>
      <c r="E4" s="45">
        <v>45017</v>
      </c>
      <c r="F4" s="28">
        <f>'Tổng hợp'!B6</f>
        <v>24</v>
      </c>
      <c r="G4" s="28">
        <f>'Tổng hợp'!C6</f>
        <v>182</v>
      </c>
      <c r="H4" s="30">
        <v>0</v>
      </c>
      <c r="I4" s="30">
        <v>0</v>
      </c>
      <c r="J4" s="30">
        <f>'Tổng hợp'!T6-1</f>
        <v>2</v>
      </c>
      <c r="K4" s="30">
        <v>0</v>
      </c>
      <c r="L4" s="30">
        <f>'Tổng hợp'!T6</f>
        <v>3</v>
      </c>
      <c r="M4" s="30">
        <v>0</v>
      </c>
      <c r="N4" s="30">
        <v>0</v>
      </c>
      <c r="O4" s="30">
        <v>0</v>
      </c>
      <c r="P4" s="30">
        <v>0</v>
      </c>
    </row>
    <row r="5" spans="1:16" ht="14.4" customHeight="1">
      <c r="A5" s="30">
        <v>2</v>
      </c>
      <c r="B5" s="30" t="s">
        <v>18</v>
      </c>
      <c r="C5" s="30">
        <v>102</v>
      </c>
      <c r="D5" s="30" t="s">
        <v>60</v>
      </c>
      <c r="E5" s="45">
        <v>45017</v>
      </c>
      <c r="F5" s="28">
        <f>'Tổng hợp'!B7</f>
        <v>536</v>
      </c>
      <c r="G5" s="28">
        <f>'Tổng hợp'!C7</f>
        <v>798</v>
      </c>
      <c r="H5" s="30">
        <f>'Tổng hợp'!T7</f>
        <v>3</v>
      </c>
      <c r="I5" s="30">
        <v>1</v>
      </c>
      <c r="J5" s="30">
        <f>H5</f>
        <v>3</v>
      </c>
      <c r="K5" s="30">
        <v>0</v>
      </c>
      <c r="L5" s="30">
        <f>H5</f>
        <v>3</v>
      </c>
      <c r="M5" s="30">
        <v>0</v>
      </c>
      <c r="N5" s="30">
        <v>0</v>
      </c>
      <c r="O5" s="30">
        <v>0</v>
      </c>
      <c r="P5" s="30">
        <v>0</v>
      </c>
    </row>
    <row r="6" spans="1:16" ht="14.4" customHeight="1">
      <c r="A6" s="30">
        <v>3</v>
      </c>
      <c r="B6" s="30" t="s">
        <v>18</v>
      </c>
      <c r="C6" s="30">
        <v>103</v>
      </c>
      <c r="D6" s="30"/>
      <c r="E6" s="45"/>
      <c r="F6" s="28"/>
      <c r="G6" s="28"/>
      <c r="H6" s="30"/>
      <c r="I6" s="30"/>
      <c r="J6" s="30"/>
      <c r="K6" s="30"/>
      <c r="L6" s="30"/>
      <c r="M6" s="30"/>
      <c r="N6" s="30"/>
      <c r="O6" s="30"/>
      <c r="P6" s="30"/>
    </row>
    <row r="7" spans="1:16" ht="14.4" customHeight="1">
      <c r="A7" s="30">
        <v>4</v>
      </c>
      <c r="B7" s="30" t="s">
        <v>18</v>
      </c>
      <c r="C7" s="30">
        <v>201</v>
      </c>
      <c r="D7" s="30" t="s">
        <v>19</v>
      </c>
      <c r="E7" s="45">
        <v>45017</v>
      </c>
      <c r="F7" s="28">
        <f>'Tổng hợp'!B9</f>
        <v>1190</v>
      </c>
      <c r="G7" s="28">
        <f>'Tổng hợp'!C9</f>
        <v>1529</v>
      </c>
      <c r="H7" s="30">
        <f>'Tổng hợp'!T9</f>
        <v>5</v>
      </c>
      <c r="I7" s="30">
        <v>1</v>
      </c>
      <c r="J7" s="30">
        <f t="shared" ref="J7:J12" si="0">H7</f>
        <v>5</v>
      </c>
      <c r="K7" s="30">
        <v>0</v>
      </c>
      <c r="L7" s="30">
        <f>H7</f>
        <v>5</v>
      </c>
      <c r="M7" s="30">
        <v>0</v>
      </c>
      <c r="N7" s="30">
        <v>1</v>
      </c>
      <c r="O7" s="30">
        <v>0</v>
      </c>
      <c r="P7" s="30">
        <v>0</v>
      </c>
    </row>
    <row r="8" spans="1:16" ht="14.4" customHeight="1">
      <c r="A8" s="30">
        <v>5</v>
      </c>
      <c r="B8" s="30" t="s">
        <v>18</v>
      </c>
      <c r="C8" s="30">
        <v>202</v>
      </c>
      <c r="D8" s="30" t="s">
        <v>20</v>
      </c>
      <c r="E8" s="45">
        <v>45017</v>
      </c>
      <c r="F8" s="28">
        <f>'Tổng hợp'!B10</f>
        <v>60</v>
      </c>
      <c r="G8" s="28">
        <f>'Tổng hợp'!C10</f>
        <v>101</v>
      </c>
      <c r="H8" s="30">
        <f>'Tổng hợp'!T10</f>
        <v>1</v>
      </c>
      <c r="I8" s="30">
        <v>1</v>
      </c>
      <c r="J8" s="30">
        <f t="shared" si="0"/>
        <v>1</v>
      </c>
      <c r="K8" s="30">
        <v>0</v>
      </c>
      <c r="L8" s="30">
        <f t="shared" ref="L8:L12" si="1">H8</f>
        <v>1</v>
      </c>
      <c r="M8" s="30">
        <v>0</v>
      </c>
      <c r="N8" s="30">
        <v>0</v>
      </c>
      <c r="O8" s="30">
        <v>0</v>
      </c>
      <c r="P8" s="30">
        <v>0</v>
      </c>
    </row>
    <row r="9" spans="1:16" ht="14.4" customHeight="1">
      <c r="A9" s="30">
        <v>6</v>
      </c>
      <c r="B9" s="30" t="s">
        <v>18</v>
      </c>
      <c r="C9" s="30">
        <v>203</v>
      </c>
      <c r="D9" s="30" t="s">
        <v>21</v>
      </c>
      <c r="E9" s="45">
        <v>45017</v>
      </c>
      <c r="F9" s="28">
        <f>'Tổng hợp'!B11</f>
        <v>241</v>
      </c>
      <c r="G9" s="28">
        <f>'Tổng hợp'!C11</f>
        <v>411</v>
      </c>
      <c r="H9" s="30">
        <f>'Tổng hợp'!T11</f>
        <v>2</v>
      </c>
      <c r="I9" s="30">
        <v>1</v>
      </c>
      <c r="J9" s="30">
        <f t="shared" si="0"/>
        <v>2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</row>
    <row r="10" spans="1:16" ht="14.4" customHeight="1">
      <c r="A10" s="30">
        <v>7</v>
      </c>
      <c r="B10" s="30" t="s">
        <v>18</v>
      </c>
      <c r="C10" s="30">
        <v>301</v>
      </c>
      <c r="D10" s="30" t="s">
        <v>22</v>
      </c>
      <c r="E10" s="45">
        <v>45017</v>
      </c>
      <c r="F10" s="28">
        <f>'Tổng hợp'!B12</f>
        <v>114</v>
      </c>
      <c r="G10" s="28">
        <f>'Tổng hợp'!C12</f>
        <v>236</v>
      </c>
      <c r="H10" s="30">
        <f>'Tổng hợp'!T12</f>
        <v>2</v>
      </c>
      <c r="I10" s="30">
        <v>1</v>
      </c>
      <c r="J10" s="30">
        <f t="shared" si="0"/>
        <v>2</v>
      </c>
      <c r="K10" s="30">
        <v>0</v>
      </c>
      <c r="L10" s="30">
        <f t="shared" si="1"/>
        <v>2</v>
      </c>
      <c r="M10" s="30">
        <v>0</v>
      </c>
      <c r="N10" s="30">
        <v>0</v>
      </c>
      <c r="O10" s="30">
        <v>0</v>
      </c>
      <c r="P10" s="30">
        <v>0</v>
      </c>
    </row>
    <row r="11" spans="1:16" ht="14.4" customHeight="1">
      <c r="A11" s="30">
        <v>8</v>
      </c>
      <c r="B11" s="30" t="s">
        <v>18</v>
      </c>
      <c r="C11" s="30">
        <v>302</v>
      </c>
      <c r="D11" s="30" t="s">
        <v>23</v>
      </c>
      <c r="E11" s="45">
        <v>45017</v>
      </c>
      <c r="F11" s="28">
        <f>'Tổng hợp'!B13</f>
        <v>299</v>
      </c>
      <c r="G11" s="28">
        <f>'Tổng hợp'!C13</f>
        <v>468</v>
      </c>
      <c r="H11" s="30">
        <f>'Tổng hợp'!T13</f>
        <v>2</v>
      </c>
      <c r="I11" s="30">
        <v>1</v>
      </c>
      <c r="J11" s="30">
        <f t="shared" si="0"/>
        <v>2</v>
      </c>
      <c r="K11" s="30">
        <f>J11</f>
        <v>2</v>
      </c>
      <c r="L11" s="30">
        <f t="shared" si="1"/>
        <v>2</v>
      </c>
      <c r="M11" s="30">
        <v>0</v>
      </c>
      <c r="N11" s="30">
        <v>0</v>
      </c>
      <c r="O11" s="30">
        <v>0</v>
      </c>
      <c r="P11" s="30">
        <v>0</v>
      </c>
    </row>
    <row r="12" spans="1:16" ht="14.4" customHeight="1">
      <c r="A12" s="30">
        <v>9</v>
      </c>
      <c r="B12" s="30" t="s">
        <v>18</v>
      </c>
      <c r="C12" s="30">
        <v>303</v>
      </c>
      <c r="D12" s="30" t="s">
        <v>24</v>
      </c>
      <c r="E12" s="45">
        <v>45017</v>
      </c>
      <c r="F12" s="28">
        <f>'Tổng hợp'!B14</f>
        <v>196</v>
      </c>
      <c r="G12" s="28">
        <f>'Tổng hợp'!C14</f>
        <v>309</v>
      </c>
      <c r="H12" s="30">
        <f>'Tổng hợp'!T14</f>
        <v>2</v>
      </c>
      <c r="I12" s="30">
        <v>1</v>
      </c>
      <c r="J12" s="30">
        <f t="shared" si="0"/>
        <v>2</v>
      </c>
      <c r="K12" s="30">
        <v>0</v>
      </c>
      <c r="L12" s="30">
        <f t="shared" si="1"/>
        <v>2</v>
      </c>
      <c r="M12" s="30">
        <v>0</v>
      </c>
      <c r="N12" s="30">
        <v>0</v>
      </c>
      <c r="O12" s="30">
        <v>0</v>
      </c>
      <c r="P12" s="30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2:A3"/>
    <mergeCell ref="B2:B3"/>
    <mergeCell ref="C2:C3"/>
    <mergeCell ref="D2:D3"/>
    <mergeCell ref="E2:E3"/>
    <mergeCell ref="F2:G2"/>
  </mergeCells>
  <pageMargins left="0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C24"/>
  <sheetViews>
    <sheetView showGridLines="0" showZeros="0" topLeftCell="D1" zoomScale="55" zoomScaleNormal="55" workbookViewId="0">
      <pane ySplit="5" topLeftCell="A6" activePane="bottomLeft" state="frozenSplit"/>
      <selection pane="bottomLeft" activeCell="J7" sqref="J7"/>
    </sheetView>
  </sheetViews>
  <sheetFormatPr defaultRowHeight="13"/>
  <cols>
    <col min="1" max="1" width="8.75" style="1" customWidth="1"/>
    <col min="2" max="3" width="7.33203125" style="1" customWidth="1"/>
    <col min="4" max="4" width="10.08203125" style="1" bestFit="1" customWidth="1"/>
    <col min="5" max="6" width="7.33203125" style="1" hidden="1" customWidth="1"/>
    <col min="7" max="7" width="8.58203125" style="1" hidden="1" customWidth="1"/>
    <col min="8" max="8" width="12.08203125" style="1" bestFit="1" customWidth="1"/>
    <col min="9" max="9" width="13.25" style="1" customWidth="1"/>
    <col min="10" max="10" width="12.08203125" style="1" bestFit="1" customWidth="1"/>
    <col min="11" max="11" width="12.08203125" style="1" customWidth="1"/>
    <col min="12" max="13" width="11.5" style="1" customWidth="1"/>
    <col min="14" max="14" width="14.58203125" style="1" customWidth="1"/>
    <col min="15" max="15" width="31.58203125" style="1" customWidth="1"/>
    <col min="16" max="16" width="14.75" style="3" customWidth="1"/>
    <col min="17" max="17" width="46.08203125" style="1" customWidth="1"/>
    <col min="18" max="18" width="17.08203125" style="1" bestFit="1" customWidth="1"/>
    <col min="19" max="19" width="16" style="1" bestFit="1" customWidth="1"/>
    <col min="20" max="20" width="11.58203125" style="1" customWidth="1"/>
    <col min="21" max="21" width="13.33203125" style="1" customWidth="1"/>
    <col min="22" max="22" width="12.83203125" style="1" customWidth="1"/>
    <col min="23" max="23" width="39.6640625" style="1" customWidth="1"/>
    <col min="24" max="24" width="9" style="1"/>
    <col min="25" max="25" width="7.25" style="1" customWidth="1"/>
    <col min="26" max="257" width="9" style="1"/>
    <col min="258" max="258" width="8.75" style="1" customWidth="1"/>
    <col min="259" max="260" width="7.33203125" style="1" customWidth="1"/>
    <col min="261" max="261" width="10.08203125" style="1" bestFit="1" customWidth="1"/>
    <col min="262" max="263" width="7.33203125" style="1" customWidth="1"/>
    <col min="264" max="264" width="8.58203125" style="1" customWidth="1"/>
    <col min="265" max="265" width="12.08203125" style="1" bestFit="1" customWidth="1"/>
    <col min="266" max="266" width="13.25" style="1" customWidth="1"/>
    <col min="267" max="267" width="12.08203125" style="1" bestFit="1" customWidth="1"/>
    <col min="268" max="269" width="11.5" style="1" customWidth="1"/>
    <col min="270" max="270" width="14.58203125" style="1" customWidth="1"/>
    <col min="271" max="271" width="31.58203125" style="1" customWidth="1"/>
    <col min="272" max="272" width="14.75" style="1" customWidth="1"/>
    <col min="273" max="273" width="22.75" style="1" bestFit="1" customWidth="1"/>
    <col min="274" max="274" width="17.08203125" style="1" bestFit="1" customWidth="1"/>
    <col min="275" max="275" width="16" style="1" bestFit="1" customWidth="1"/>
    <col min="276" max="276" width="11.58203125" style="1" customWidth="1"/>
    <col min="277" max="277" width="13.33203125" style="1" customWidth="1"/>
    <col min="278" max="278" width="12.83203125" style="1" customWidth="1"/>
    <col min="279" max="280" width="9" style="1"/>
    <col min="281" max="281" width="7.25" style="1" customWidth="1"/>
    <col min="282" max="513" width="9" style="1"/>
    <col min="514" max="514" width="8.75" style="1" customWidth="1"/>
    <col min="515" max="516" width="7.33203125" style="1" customWidth="1"/>
    <col min="517" max="517" width="10.08203125" style="1" bestFit="1" customWidth="1"/>
    <col min="518" max="519" width="7.33203125" style="1" customWidth="1"/>
    <col min="520" max="520" width="8.58203125" style="1" customWidth="1"/>
    <col min="521" max="521" width="12.08203125" style="1" bestFit="1" customWidth="1"/>
    <col min="522" max="522" width="13.25" style="1" customWidth="1"/>
    <col min="523" max="523" width="12.08203125" style="1" bestFit="1" customWidth="1"/>
    <col min="524" max="525" width="11.5" style="1" customWidth="1"/>
    <col min="526" max="526" width="14.58203125" style="1" customWidth="1"/>
    <col min="527" max="527" width="31.58203125" style="1" customWidth="1"/>
    <col min="528" max="528" width="14.75" style="1" customWidth="1"/>
    <col min="529" max="529" width="22.75" style="1" bestFit="1" customWidth="1"/>
    <col min="530" max="530" width="17.08203125" style="1" bestFit="1" customWidth="1"/>
    <col min="531" max="531" width="16" style="1" bestFit="1" customWidth="1"/>
    <col min="532" max="532" width="11.58203125" style="1" customWidth="1"/>
    <col min="533" max="533" width="13.33203125" style="1" customWidth="1"/>
    <col min="534" max="534" width="12.83203125" style="1" customWidth="1"/>
    <col min="535" max="536" width="9" style="1"/>
    <col min="537" max="537" width="7.25" style="1" customWidth="1"/>
    <col min="538" max="769" width="9" style="1"/>
    <col min="770" max="770" width="8.75" style="1" customWidth="1"/>
    <col min="771" max="772" width="7.33203125" style="1" customWidth="1"/>
    <col min="773" max="773" width="10.08203125" style="1" bestFit="1" customWidth="1"/>
    <col min="774" max="775" width="7.33203125" style="1" customWidth="1"/>
    <col min="776" max="776" width="8.58203125" style="1" customWidth="1"/>
    <col min="777" max="777" width="12.08203125" style="1" bestFit="1" customWidth="1"/>
    <col min="778" max="778" width="13.25" style="1" customWidth="1"/>
    <col min="779" max="779" width="12.08203125" style="1" bestFit="1" customWidth="1"/>
    <col min="780" max="781" width="11.5" style="1" customWidth="1"/>
    <col min="782" max="782" width="14.58203125" style="1" customWidth="1"/>
    <col min="783" max="783" width="31.58203125" style="1" customWidth="1"/>
    <col min="784" max="784" width="14.75" style="1" customWidth="1"/>
    <col min="785" max="785" width="22.75" style="1" bestFit="1" customWidth="1"/>
    <col min="786" max="786" width="17.08203125" style="1" bestFit="1" customWidth="1"/>
    <col min="787" max="787" width="16" style="1" bestFit="1" customWidth="1"/>
    <col min="788" max="788" width="11.58203125" style="1" customWidth="1"/>
    <col min="789" max="789" width="13.33203125" style="1" customWidth="1"/>
    <col min="790" max="790" width="12.83203125" style="1" customWidth="1"/>
    <col min="791" max="792" width="9" style="1"/>
    <col min="793" max="793" width="7.25" style="1" customWidth="1"/>
    <col min="794" max="1025" width="9" style="1"/>
    <col min="1026" max="1026" width="8.75" style="1" customWidth="1"/>
    <col min="1027" max="1028" width="7.33203125" style="1" customWidth="1"/>
    <col min="1029" max="1029" width="10.08203125" style="1" bestFit="1" customWidth="1"/>
    <col min="1030" max="1031" width="7.33203125" style="1" customWidth="1"/>
    <col min="1032" max="1032" width="8.58203125" style="1" customWidth="1"/>
    <col min="1033" max="1033" width="12.08203125" style="1" bestFit="1" customWidth="1"/>
    <col min="1034" max="1034" width="13.25" style="1" customWidth="1"/>
    <col min="1035" max="1035" width="12.08203125" style="1" bestFit="1" customWidth="1"/>
    <col min="1036" max="1037" width="11.5" style="1" customWidth="1"/>
    <col min="1038" max="1038" width="14.58203125" style="1" customWidth="1"/>
    <col min="1039" max="1039" width="31.58203125" style="1" customWidth="1"/>
    <col min="1040" max="1040" width="14.75" style="1" customWidth="1"/>
    <col min="1041" max="1041" width="22.75" style="1" bestFit="1" customWidth="1"/>
    <col min="1042" max="1042" width="17.08203125" style="1" bestFit="1" customWidth="1"/>
    <col min="1043" max="1043" width="16" style="1" bestFit="1" customWidth="1"/>
    <col min="1044" max="1044" width="11.58203125" style="1" customWidth="1"/>
    <col min="1045" max="1045" width="13.33203125" style="1" customWidth="1"/>
    <col min="1046" max="1046" width="12.83203125" style="1" customWidth="1"/>
    <col min="1047" max="1048" width="9" style="1"/>
    <col min="1049" max="1049" width="7.25" style="1" customWidth="1"/>
    <col min="1050" max="1281" width="9" style="1"/>
    <col min="1282" max="1282" width="8.75" style="1" customWidth="1"/>
    <col min="1283" max="1284" width="7.33203125" style="1" customWidth="1"/>
    <col min="1285" max="1285" width="10.08203125" style="1" bestFit="1" customWidth="1"/>
    <col min="1286" max="1287" width="7.33203125" style="1" customWidth="1"/>
    <col min="1288" max="1288" width="8.58203125" style="1" customWidth="1"/>
    <col min="1289" max="1289" width="12.08203125" style="1" bestFit="1" customWidth="1"/>
    <col min="1290" max="1290" width="13.25" style="1" customWidth="1"/>
    <col min="1291" max="1291" width="12.08203125" style="1" bestFit="1" customWidth="1"/>
    <col min="1292" max="1293" width="11.5" style="1" customWidth="1"/>
    <col min="1294" max="1294" width="14.58203125" style="1" customWidth="1"/>
    <col min="1295" max="1295" width="31.58203125" style="1" customWidth="1"/>
    <col min="1296" max="1296" width="14.75" style="1" customWidth="1"/>
    <col min="1297" max="1297" width="22.75" style="1" bestFit="1" customWidth="1"/>
    <col min="1298" max="1298" width="17.08203125" style="1" bestFit="1" customWidth="1"/>
    <col min="1299" max="1299" width="16" style="1" bestFit="1" customWidth="1"/>
    <col min="1300" max="1300" width="11.58203125" style="1" customWidth="1"/>
    <col min="1301" max="1301" width="13.33203125" style="1" customWidth="1"/>
    <col min="1302" max="1302" width="12.83203125" style="1" customWidth="1"/>
    <col min="1303" max="1304" width="9" style="1"/>
    <col min="1305" max="1305" width="7.25" style="1" customWidth="1"/>
    <col min="1306" max="1537" width="9" style="1"/>
    <col min="1538" max="1538" width="8.75" style="1" customWidth="1"/>
    <col min="1539" max="1540" width="7.33203125" style="1" customWidth="1"/>
    <col min="1541" max="1541" width="10.08203125" style="1" bestFit="1" customWidth="1"/>
    <col min="1542" max="1543" width="7.33203125" style="1" customWidth="1"/>
    <col min="1544" max="1544" width="8.58203125" style="1" customWidth="1"/>
    <col min="1545" max="1545" width="12.08203125" style="1" bestFit="1" customWidth="1"/>
    <col min="1546" max="1546" width="13.25" style="1" customWidth="1"/>
    <col min="1547" max="1547" width="12.08203125" style="1" bestFit="1" customWidth="1"/>
    <col min="1548" max="1549" width="11.5" style="1" customWidth="1"/>
    <col min="1550" max="1550" width="14.58203125" style="1" customWidth="1"/>
    <col min="1551" max="1551" width="31.58203125" style="1" customWidth="1"/>
    <col min="1552" max="1552" width="14.75" style="1" customWidth="1"/>
    <col min="1553" max="1553" width="22.75" style="1" bestFit="1" customWidth="1"/>
    <col min="1554" max="1554" width="17.08203125" style="1" bestFit="1" customWidth="1"/>
    <col min="1555" max="1555" width="16" style="1" bestFit="1" customWidth="1"/>
    <col min="1556" max="1556" width="11.58203125" style="1" customWidth="1"/>
    <col min="1557" max="1557" width="13.33203125" style="1" customWidth="1"/>
    <col min="1558" max="1558" width="12.83203125" style="1" customWidth="1"/>
    <col min="1559" max="1560" width="9" style="1"/>
    <col min="1561" max="1561" width="7.25" style="1" customWidth="1"/>
    <col min="1562" max="1793" width="9" style="1"/>
    <col min="1794" max="1794" width="8.75" style="1" customWidth="1"/>
    <col min="1795" max="1796" width="7.33203125" style="1" customWidth="1"/>
    <col min="1797" max="1797" width="10.08203125" style="1" bestFit="1" customWidth="1"/>
    <col min="1798" max="1799" width="7.33203125" style="1" customWidth="1"/>
    <col min="1800" max="1800" width="8.58203125" style="1" customWidth="1"/>
    <col min="1801" max="1801" width="12.08203125" style="1" bestFit="1" customWidth="1"/>
    <col min="1802" max="1802" width="13.25" style="1" customWidth="1"/>
    <col min="1803" max="1803" width="12.08203125" style="1" bestFit="1" customWidth="1"/>
    <col min="1804" max="1805" width="11.5" style="1" customWidth="1"/>
    <col min="1806" max="1806" width="14.58203125" style="1" customWidth="1"/>
    <col min="1807" max="1807" width="31.58203125" style="1" customWidth="1"/>
    <col min="1808" max="1808" width="14.75" style="1" customWidth="1"/>
    <col min="1809" max="1809" width="22.75" style="1" bestFit="1" customWidth="1"/>
    <col min="1810" max="1810" width="17.08203125" style="1" bestFit="1" customWidth="1"/>
    <col min="1811" max="1811" width="16" style="1" bestFit="1" customWidth="1"/>
    <col min="1812" max="1812" width="11.58203125" style="1" customWidth="1"/>
    <col min="1813" max="1813" width="13.33203125" style="1" customWidth="1"/>
    <col min="1814" max="1814" width="12.83203125" style="1" customWidth="1"/>
    <col min="1815" max="1816" width="9" style="1"/>
    <col min="1817" max="1817" width="7.25" style="1" customWidth="1"/>
    <col min="1818" max="2049" width="9" style="1"/>
    <col min="2050" max="2050" width="8.75" style="1" customWidth="1"/>
    <col min="2051" max="2052" width="7.33203125" style="1" customWidth="1"/>
    <col min="2053" max="2053" width="10.08203125" style="1" bestFit="1" customWidth="1"/>
    <col min="2054" max="2055" width="7.33203125" style="1" customWidth="1"/>
    <col min="2056" max="2056" width="8.58203125" style="1" customWidth="1"/>
    <col min="2057" max="2057" width="12.08203125" style="1" bestFit="1" customWidth="1"/>
    <col min="2058" max="2058" width="13.25" style="1" customWidth="1"/>
    <col min="2059" max="2059" width="12.08203125" style="1" bestFit="1" customWidth="1"/>
    <col min="2060" max="2061" width="11.5" style="1" customWidth="1"/>
    <col min="2062" max="2062" width="14.58203125" style="1" customWidth="1"/>
    <col min="2063" max="2063" width="31.58203125" style="1" customWidth="1"/>
    <col min="2064" max="2064" width="14.75" style="1" customWidth="1"/>
    <col min="2065" max="2065" width="22.75" style="1" bestFit="1" customWidth="1"/>
    <col min="2066" max="2066" width="17.08203125" style="1" bestFit="1" customWidth="1"/>
    <col min="2067" max="2067" width="16" style="1" bestFit="1" customWidth="1"/>
    <col min="2068" max="2068" width="11.58203125" style="1" customWidth="1"/>
    <col min="2069" max="2069" width="13.33203125" style="1" customWidth="1"/>
    <col min="2070" max="2070" width="12.83203125" style="1" customWidth="1"/>
    <col min="2071" max="2072" width="9" style="1"/>
    <col min="2073" max="2073" width="7.25" style="1" customWidth="1"/>
    <col min="2074" max="2305" width="9" style="1"/>
    <col min="2306" max="2306" width="8.75" style="1" customWidth="1"/>
    <col min="2307" max="2308" width="7.33203125" style="1" customWidth="1"/>
    <col min="2309" max="2309" width="10.08203125" style="1" bestFit="1" customWidth="1"/>
    <col min="2310" max="2311" width="7.33203125" style="1" customWidth="1"/>
    <col min="2312" max="2312" width="8.58203125" style="1" customWidth="1"/>
    <col min="2313" max="2313" width="12.08203125" style="1" bestFit="1" customWidth="1"/>
    <col min="2314" max="2314" width="13.25" style="1" customWidth="1"/>
    <col min="2315" max="2315" width="12.08203125" style="1" bestFit="1" customWidth="1"/>
    <col min="2316" max="2317" width="11.5" style="1" customWidth="1"/>
    <col min="2318" max="2318" width="14.58203125" style="1" customWidth="1"/>
    <col min="2319" max="2319" width="31.58203125" style="1" customWidth="1"/>
    <col min="2320" max="2320" width="14.75" style="1" customWidth="1"/>
    <col min="2321" max="2321" width="22.75" style="1" bestFit="1" customWidth="1"/>
    <col min="2322" max="2322" width="17.08203125" style="1" bestFit="1" customWidth="1"/>
    <col min="2323" max="2323" width="16" style="1" bestFit="1" customWidth="1"/>
    <col min="2324" max="2324" width="11.58203125" style="1" customWidth="1"/>
    <col min="2325" max="2325" width="13.33203125" style="1" customWidth="1"/>
    <col min="2326" max="2326" width="12.83203125" style="1" customWidth="1"/>
    <col min="2327" max="2328" width="9" style="1"/>
    <col min="2329" max="2329" width="7.25" style="1" customWidth="1"/>
    <col min="2330" max="2561" width="9" style="1"/>
    <col min="2562" max="2562" width="8.75" style="1" customWidth="1"/>
    <col min="2563" max="2564" width="7.33203125" style="1" customWidth="1"/>
    <col min="2565" max="2565" width="10.08203125" style="1" bestFit="1" customWidth="1"/>
    <col min="2566" max="2567" width="7.33203125" style="1" customWidth="1"/>
    <col min="2568" max="2568" width="8.58203125" style="1" customWidth="1"/>
    <col min="2569" max="2569" width="12.08203125" style="1" bestFit="1" customWidth="1"/>
    <col min="2570" max="2570" width="13.25" style="1" customWidth="1"/>
    <col min="2571" max="2571" width="12.08203125" style="1" bestFit="1" customWidth="1"/>
    <col min="2572" max="2573" width="11.5" style="1" customWidth="1"/>
    <col min="2574" max="2574" width="14.58203125" style="1" customWidth="1"/>
    <col min="2575" max="2575" width="31.58203125" style="1" customWidth="1"/>
    <col min="2576" max="2576" width="14.75" style="1" customWidth="1"/>
    <col min="2577" max="2577" width="22.75" style="1" bestFit="1" customWidth="1"/>
    <col min="2578" max="2578" width="17.08203125" style="1" bestFit="1" customWidth="1"/>
    <col min="2579" max="2579" width="16" style="1" bestFit="1" customWidth="1"/>
    <col min="2580" max="2580" width="11.58203125" style="1" customWidth="1"/>
    <col min="2581" max="2581" width="13.33203125" style="1" customWidth="1"/>
    <col min="2582" max="2582" width="12.83203125" style="1" customWidth="1"/>
    <col min="2583" max="2584" width="9" style="1"/>
    <col min="2585" max="2585" width="7.25" style="1" customWidth="1"/>
    <col min="2586" max="2817" width="9" style="1"/>
    <col min="2818" max="2818" width="8.75" style="1" customWidth="1"/>
    <col min="2819" max="2820" width="7.33203125" style="1" customWidth="1"/>
    <col min="2821" max="2821" width="10.08203125" style="1" bestFit="1" customWidth="1"/>
    <col min="2822" max="2823" width="7.33203125" style="1" customWidth="1"/>
    <col min="2824" max="2824" width="8.58203125" style="1" customWidth="1"/>
    <col min="2825" max="2825" width="12.08203125" style="1" bestFit="1" customWidth="1"/>
    <col min="2826" max="2826" width="13.25" style="1" customWidth="1"/>
    <col min="2827" max="2827" width="12.08203125" style="1" bestFit="1" customWidth="1"/>
    <col min="2828" max="2829" width="11.5" style="1" customWidth="1"/>
    <col min="2830" max="2830" width="14.58203125" style="1" customWidth="1"/>
    <col min="2831" max="2831" width="31.58203125" style="1" customWidth="1"/>
    <col min="2832" max="2832" width="14.75" style="1" customWidth="1"/>
    <col min="2833" max="2833" width="22.75" style="1" bestFit="1" customWidth="1"/>
    <col min="2834" max="2834" width="17.08203125" style="1" bestFit="1" customWidth="1"/>
    <col min="2835" max="2835" width="16" style="1" bestFit="1" customWidth="1"/>
    <col min="2836" max="2836" width="11.58203125" style="1" customWidth="1"/>
    <col min="2837" max="2837" width="13.33203125" style="1" customWidth="1"/>
    <col min="2838" max="2838" width="12.83203125" style="1" customWidth="1"/>
    <col min="2839" max="2840" width="9" style="1"/>
    <col min="2841" max="2841" width="7.25" style="1" customWidth="1"/>
    <col min="2842" max="3073" width="9" style="1"/>
    <col min="3074" max="3074" width="8.75" style="1" customWidth="1"/>
    <col min="3075" max="3076" width="7.33203125" style="1" customWidth="1"/>
    <col min="3077" max="3077" width="10.08203125" style="1" bestFit="1" customWidth="1"/>
    <col min="3078" max="3079" width="7.33203125" style="1" customWidth="1"/>
    <col min="3080" max="3080" width="8.58203125" style="1" customWidth="1"/>
    <col min="3081" max="3081" width="12.08203125" style="1" bestFit="1" customWidth="1"/>
    <col min="3082" max="3082" width="13.25" style="1" customWidth="1"/>
    <col min="3083" max="3083" width="12.08203125" style="1" bestFit="1" customWidth="1"/>
    <col min="3084" max="3085" width="11.5" style="1" customWidth="1"/>
    <col min="3086" max="3086" width="14.58203125" style="1" customWidth="1"/>
    <col min="3087" max="3087" width="31.58203125" style="1" customWidth="1"/>
    <col min="3088" max="3088" width="14.75" style="1" customWidth="1"/>
    <col min="3089" max="3089" width="22.75" style="1" bestFit="1" customWidth="1"/>
    <col min="3090" max="3090" width="17.08203125" style="1" bestFit="1" customWidth="1"/>
    <col min="3091" max="3091" width="16" style="1" bestFit="1" customWidth="1"/>
    <col min="3092" max="3092" width="11.58203125" style="1" customWidth="1"/>
    <col min="3093" max="3093" width="13.33203125" style="1" customWidth="1"/>
    <col min="3094" max="3094" width="12.83203125" style="1" customWidth="1"/>
    <col min="3095" max="3096" width="9" style="1"/>
    <col min="3097" max="3097" width="7.25" style="1" customWidth="1"/>
    <col min="3098" max="3329" width="9" style="1"/>
    <col min="3330" max="3330" width="8.75" style="1" customWidth="1"/>
    <col min="3331" max="3332" width="7.33203125" style="1" customWidth="1"/>
    <col min="3333" max="3333" width="10.08203125" style="1" bestFit="1" customWidth="1"/>
    <col min="3334" max="3335" width="7.33203125" style="1" customWidth="1"/>
    <col min="3336" max="3336" width="8.58203125" style="1" customWidth="1"/>
    <col min="3337" max="3337" width="12.08203125" style="1" bestFit="1" customWidth="1"/>
    <col min="3338" max="3338" width="13.25" style="1" customWidth="1"/>
    <col min="3339" max="3339" width="12.08203125" style="1" bestFit="1" customWidth="1"/>
    <col min="3340" max="3341" width="11.5" style="1" customWidth="1"/>
    <col min="3342" max="3342" width="14.58203125" style="1" customWidth="1"/>
    <col min="3343" max="3343" width="31.58203125" style="1" customWidth="1"/>
    <col min="3344" max="3344" width="14.75" style="1" customWidth="1"/>
    <col min="3345" max="3345" width="22.75" style="1" bestFit="1" customWidth="1"/>
    <col min="3346" max="3346" width="17.08203125" style="1" bestFit="1" customWidth="1"/>
    <col min="3347" max="3347" width="16" style="1" bestFit="1" customWidth="1"/>
    <col min="3348" max="3348" width="11.58203125" style="1" customWidth="1"/>
    <col min="3349" max="3349" width="13.33203125" style="1" customWidth="1"/>
    <col min="3350" max="3350" width="12.83203125" style="1" customWidth="1"/>
    <col min="3351" max="3352" width="9" style="1"/>
    <col min="3353" max="3353" width="7.25" style="1" customWidth="1"/>
    <col min="3354" max="3585" width="9" style="1"/>
    <col min="3586" max="3586" width="8.75" style="1" customWidth="1"/>
    <col min="3587" max="3588" width="7.33203125" style="1" customWidth="1"/>
    <col min="3589" max="3589" width="10.08203125" style="1" bestFit="1" customWidth="1"/>
    <col min="3590" max="3591" width="7.33203125" style="1" customWidth="1"/>
    <col min="3592" max="3592" width="8.58203125" style="1" customWidth="1"/>
    <col min="3593" max="3593" width="12.08203125" style="1" bestFit="1" customWidth="1"/>
    <col min="3594" max="3594" width="13.25" style="1" customWidth="1"/>
    <col min="3595" max="3595" width="12.08203125" style="1" bestFit="1" customWidth="1"/>
    <col min="3596" max="3597" width="11.5" style="1" customWidth="1"/>
    <col min="3598" max="3598" width="14.58203125" style="1" customWidth="1"/>
    <col min="3599" max="3599" width="31.58203125" style="1" customWidth="1"/>
    <col min="3600" max="3600" width="14.75" style="1" customWidth="1"/>
    <col min="3601" max="3601" width="22.75" style="1" bestFit="1" customWidth="1"/>
    <col min="3602" max="3602" width="17.08203125" style="1" bestFit="1" customWidth="1"/>
    <col min="3603" max="3603" width="16" style="1" bestFit="1" customWidth="1"/>
    <col min="3604" max="3604" width="11.58203125" style="1" customWidth="1"/>
    <col min="3605" max="3605" width="13.33203125" style="1" customWidth="1"/>
    <col min="3606" max="3606" width="12.83203125" style="1" customWidth="1"/>
    <col min="3607" max="3608" width="9" style="1"/>
    <col min="3609" max="3609" width="7.25" style="1" customWidth="1"/>
    <col min="3610" max="3841" width="9" style="1"/>
    <col min="3842" max="3842" width="8.75" style="1" customWidth="1"/>
    <col min="3843" max="3844" width="7.33203125" style="1" customWidth="1"/>
    <col min="3845" max="3845" width="10.08203125" style="1" bestFit="1" customWidth="1"/>
    <col min="3846" max="3847" width="7.33203125" style="1" customWidth="1"/>
    <col min="3848" max="3848" width="8.58203125" style="1" customWidth="1"/>
    <col min="3849" max="3849" width="12.08203125" style="1" bestFit="1" customWidth="1"/>
    <col min="3850" max="3850" width="13.25" style="1" customWidth="1"/>
    <col min="3851" max="3851" width="12.08203125" style="1" bestFit="1" customWidth="1"/>
    <col min="3852" max="3853" width="11.5" style="1" customWidth="1"/>
    <col min="3854" max="3854" width="14.58203125" style="1" customWidth="1"/>
    <col min="3855" max="3855" width="31.58203125" style="1" customWidth="1"/>
    <col min="3856" max="3856" width="14.75" style="1" customWidth="1"/>
    <col min="3857" max="3857" width="22.75" style="1" bestFit="1" customWidth="1"/>
    <col min="3858" max="3858" width="17.08203125" style="1" bestFit="1" customWidth="1"/>
    <col min="3859" max="3859" width="16" style="1" bestFit="1" customWidth="1"/>
    <col min="3860" max="3860" width="11.58203125" style="1" customWidth="1"/>
    <col min="3861" max="3861" width="13.33203125" style="1" customWidth="1"/>
    <col min="3862" max="3862" width="12.83203125" style="1" customWidth="1"/>
    <col min="3863" max="3864" width="9" style="1"/>
    <col min="3865" max="3865" width="7.25" style="1" customWidth="1"/>
    <col min="3866" max="4097" width="9" style="1"/>
    <col min="4098" max="4098" width="8.75" style="1" customWidth="1"/>
    <col min="4099" max="4100" width="7.33203125" style="1" customWidth="1"/>
    <col min="4101" max="4101" width="10.08203125" style="1" bestFit="1" customWidth="1"/>
    <col min="4102" max="4103" width="7.33203125" style="1" customWidth="1"/>
    <col min="4104" max="4104" width="8.58203125" style="1" customWidth="1"/>
    <col min="4105" max="4105" width="12.08203125" style="1" bestFit="1" customWidth="1"/>
    <col min="4106" max="4106" width="13.25" style="1" customWidth="1"/>
    <col min="4107" max="4107" width="12.08203125" style="1" bestFit="1" customWidth="1"/>
    <col min="4108" max="4109" width="11.5" style="1" customWidth="1"/>
    <col min="4110" max="4110" width="14.58203125" style="1" customWidth="1"/>
    <col min="4111" max="4111" width="31.58203125" style="1" customWidth="1"/>
    <col min="4112" max="4112" width="14.75" style="1" customWidth="1"/>
    <col min="4113" max="4113" width="22.75" style="1" bestFit="1" customWidth="1"/>
    <col min="4114" max="4114" width="17.08203125" style="1" bestFit="1" customWidth="1"/>
    <col min="4115" max="4115" width="16" style="1" bestFit="1" customWidth="1"/>
    <col min="4116" max="4116" width="11.58203125" style="1" customWidth="1"/>
    <col min="4117" max="4117" width="13.33203125" style="1" customWidth="1"/>
    <col min="4118" max="4118" width="12.83203125" style="1" customWidth="1"/>
    <col min="4119" max="4120" width="9" style="1"/>
    <col min="4121" max="4121" width="7.25" style="1" customWidth="1"/>
    <col min="4122" max="4353" width="9" style="1"/>
    <col min="4354" max="4354" width="8.75" style="1" customWidth="1"/>
    <col min="4355" max="4356" width="7.33203125" style="1" customWidth="1"/>
    <col min="4357" max="4357" width="10.08203125" style="1" bestFit="1" customWidth="1"/>
    <col min="4358" max="4359" width="7.33203125" style="1" customWidth="1"/>
    <col min="4360" max="4360" width="8.58203125" style="1" customWidth="1"/>
    <col min="4361" max="4361" width="12.08203125" style="1" bestFit="1" customWidth="1"/>
    <col min="4362" max="4362" width="13.25" style="1" customWidth="1"/>
    <col min="4363" max="4363" width="12.08203125" style="1" bestFit="1" customWidth="1"/>
    <col min="4364" max="4365" width="11.5" style="1" customWidth="1"/>
    <col min="4366" max="4366" width="14.58203125" style="1" customWidth="1"/>
    <col min="4367" max="4367" width="31.58203125" style="1" customWidth="1"/>
    <col min="4368" max="4368" width="14.75" style="1" customWidth="1"/>
    <col min="4369" max="4369" width="22.75" style="1" bestFit="1" customWidth="1"/>
    <col min="4370" max="4370" width="17.08203125" style="1" bestFit="1" customWidth="1"/>
    <col min="4371" max="4371" width="16" style="1" bestFit="1" customWidth="1"/>
    <col min="4372" max="4372" width="11.58203125" style="1" customWidth="1"/>
    <col min="4373" max="4373" width="13.33203125" style="1" customWidth="1"/>
    <col min="4374" max="4374" width="12.83203125" style="1" customWidth="1"/>
    <col min="4375" max="4376" width="9" style="1"/>
    <col min="4377" max="4377" width="7.25" style="1" customWidth="1"/>
    <col min="4378" max="4609" width="9" style="1"/>
    <col min="4610" max="4610" width="8.75" style="1" customWidth="1"/>
    <col min="4611" max="4612" width="7.33203125" style="1" customWidth="1"/>
    <col min="4613" max="4613" width="10.08203125" style="1" bestFit="1" customWidth="1"/>
    <col min="4614" max="4615" width="7.33203125" style="1" customWidth="1"/>
    <col min="4616" max="4616" width="8.58203125" style="1" customWidth="1"/>
    <col min="4617" max="4617" width="12.08203125" style="1" bestFit="1" customWidth="1"/>
    <col min="4618" max="4618" width="13.25" style="1" customWidth="1"/>
    <col min="4619" max="4619" width="12.08203125" style="1" bestFit="1" customWidth="1"/>
    <col min="4620" max="4621" width="11.5" style="1" customWidth="1"/>
    <col min="4622" max="4622" width="14.58203125" style="1" customWidth="1"/>
    <col min="4623" max="4623" width="31.58203125" style="1" customWidth="1"/>
    <col min="4624" max="4624" width="14.75" style="1" customWidth="1"/>
    <col min="4625" max="4625" width="22.75" style="1" bestFit="1" customWidth="1"/>
    <col min="4626" max="4626" width="17.08203125" style="1" bestFit="1" customWidth="1"/>
    <col min="4627" max="4627" width="16" style="1" bestFit="1" customWidth="1"/>
    <col min="4628" max="4628" width="11.58203125" style="1" customWidth="1"/>
    <col min="4629" max="4629" width="13.33203125" style="1" customWidth="1"/>
    <col min="4630" max="4630" width="12.83203125" style="1" customWidth="1"/>
    <col min="4631" max="4632" width="9" style="1"/>
    <col min="4633" max="4633" width="7.25" style="1" customWidth="1"/>
    <col min="4634" max="4865" width="9" style="1"/>
    <col min="4866" max="4866" width="8.75" style="1" customWidth="1"/>
    <col min="4867" max="4868" width="7.33203125" style="1" customWidth="1"/>
    <col min="4869" max="4869" width="10.08203125" style="1" bestFit="1" customWidth="1"/>
    <col min="4870" max="4871" width="7.33203125" style="1" customWidth="1"/>
    <col min="4872" max="4872" width="8.58203125" style="1" customWidth="1"/>
    <col min="4873" max="4873" width="12.08203125" style="1" bestFit="1" customWidth="1"/>
    <col min="4874" max="4874" width="13.25" style="1" customWidth="1"/>
    <col min="4875" max="4875" width="12.08203125" style="1" bestFit="1" customWidth="1"/>
    <col min="4876" max="4877" width="11.5" style="1" customWidth="1"/>
    <col min="4878" max="4878" width="14.58203125" style="1" customWidth="1"/>
    <col min="4879" max="4879" width="31.58203125" style="1" customWidth="1"/>
    <col min="4880" max="4880" width="14.75" style="1" customWidth="1"/>
    <col min="4881" max="4881" width="22.75" style="1" bestFit="1" customWidth="1"/>
    <col min="4882" max="4882" width="17.08203125" style="1" bestFit="1" customWidth="1"/>
    <col min="4883" max="4883" width="16" style="1" bestFit="1" customWidth="1"/>
    <col min="4884" max="4884" width="11.58203125" style="1" customWidth="1"/>
    <col min="4885" max="4885" width="13.33203125" style="1" customWidth="1"/>
    <col min="4886" max="4886" width="12.83203125" style="1" customWidth="1"/>
    <col min="4887" max="4888" width="9" style="1"/>
    <col min="4889" max="4889" width="7.25" style="1" customWidth="1"/>
    <col min="4890" max="5121" width="9" style="1"/>
    <col min="5122" max="5122" width="8.75" style="1" customWidth="1"/>
    <col min="5123" max="5124" width="7.33203125" style="1" customWidth="1"/>
    <col min="5125" max="5125" width="10.08203125" style="1" bestFit="1" customWidth="1"/>
    <col min="5126" max="5127" width="7.33203125" style="1" customWidth="1"/>
    <col min="5128" max="5128" width="8.58203125" style="1" customWidth="1"/>
    <col min="5129" max="5129" width="12.08203125" style="1" bestFit="1" customWidth="1"/>
    <col min="5130" max="5130" width="13.25" style="1" customWidth="1"/>
    <col min="5131" max="5131" width="12.08203125" style="1" bestFit="1" customWidth="1"/>
    <col min="5132" max="5133" width="11.5" style="1" customWidth="1"/>
    <col min="5134" max="5134" width="14.58203125" style="1" customWidth="1"/>
    <col min="5135" max="5135" width="31.58203125" style="1" customWidth="1"/>
    <col min="5136" max="5136" width="14.75" style="1" customWidth="1"/>
    <col min="5137" max="5137" width="22.75" style="1" bestFit="1" customWidth="1"/>
    <col min="5138" max="5138" width="17.08203125" style="1" bestFit="1" customWidth="1"/>
    <col min="5139" max="5139" width="16" style="1" bestFit="1" customWidth="1"/>
    <col min="5140" max="5140" width="11.58203125" style="1" customWidth="1"/>
    <col min="5141" max="5141" width="13.33203125" style="1" customWidth="1"/>
    <col min="5142" max="5142" width="12.83203125" style="1" customWidth="1"/>
    <col min="5143" max="5144" width="9" style="1"/>
    <col min="5145" max="5145" width="7.25" style="1" customWidth="1"/>
    <col min="5146" max="5377" width="9" style="1"/>
    <col min="5378" max="5378" width="8.75" style="1" customWidth="1"/>
    <col min="5379" max="5380" width="7.33203125" style="1" customWidth="1"/>
    <col min="5381" max="5381" width="10.08203125" style="1" bestFit="1" customWidth="1"/>
    <col min="5382" max="5383" width="7.33203125" style="1" customWidth="1"/>
    <col min="5384" max="5384" width="8.58203125" style="1" customWidth="1"/>
    <col min="5385" max="5385" width="12.08203125" style="1" bestFit="1" customWidth="1"/>
    <col min="5386" max="5386" width="13.25" style="1" customWidth="1"/>
    <col min="5387" max="5387" width="12.08203125" style="1" bestFit="1" customWidth="1"/>
    <col min="5388" max="5389" width="11.5" style="1" customWidth="1"/>
    <col min="5390" max="5390" width="14.58203125" style="1" customWidth="1"/>
    <col min="5391" max="5391" width="31.58203125" style="1" customWidth="1"/>
    <col min="5392" max="5392" width="14.75" style="1" customWidth="1"/>
    <col min="5393" max="5393" width="22.75" style="1" bestFit="1" customWidth="1"/>
    <col min="5394" max="5394" width="17.08203125" style="1" bestFit="1" customWidth="1"/>
    <col min="5395" max="5395" width="16" style="1" bestFit="1" customWidth="1"/>
    <col min="5396" max="5396" width="11.58203125" style="1" customWidth="1"/>
    <col min="5397" max="5397" width="13.33203125" style="1" customWidth="1"/>
    <col min="5398" max="5398" width="12.83203125" style="1" customWidth="1"/>
    <col min="5399" max="5400" width="9" style="1"/>
    <col min="5401" max="5401" width="7.25" style="1" customWidth="1"/>
    <col min="5402" max="5633" width="9" style="1"/>
    <col min="5634" max="5634" width="8.75" style="1" customWidth="1"/>
    <col min="5635" max="5636" width="7.33203125" style="1" customWidth="1"/>
    <col min="5637" max="5637" width="10.08203125" style="1" bestFit="1" customWidth="1"/>
    <col min="5638" max="5639" width="7.33203125" style="1" customWidth="1"/>
    <col min="5640" max="5640" width="8.58203125" style="1" customWidth="1"/>
    <col min="5641" max="5641" width="12.08203125" style="1" bestFit="1" customWidth="1"/>
    <col min="5642" max="5642" width="13.25" style="1" customWidth="1"/>
    <col min="5643" max="5643" width="12.08203125" style="1" bestFit="1" customWidth="1"/>
    <col min="5644" max="5645" width="11.5" style="1" customWidth="1"/>
    <col min="5646" max="5646" width="14.58203125" style="1" customWidth="1"/>
    <col min="5647" max="5647" width="31.58203125" style="1" customWidth="1"/>
    <col min="5648" max="5648" width="14.75" style="1" customWidth="1"/>
    <col min="5649" max="5649" width="22.75" style="1" bestFit="1" customWidth="1"/>
    <col min="5650" max="5650" width="17.08203125" style="1" bestFit="1" customWidth="1"/>
    <col min="5651" max="5651" width="16" style="1" bestFit="1" customWidth="1"/>
    <col min="5652" max="5652" width="11.58203125" style="1" customWidth="1"/>
    <col min="5653" max="5653" width="13.33203125" style="1" customWidth="1"/>
    <col min="5654" max="5654" width="12.83203125" style="1" customWidth="1"/>
    <col min="5655" max="5656" width="9" style="1"/>
    <col min="5657" max="5657" width="7.25" style="1" customWidth="1"/>
    <col min="5658" max="5889" width="9" style="1"/>
    <col min="5890" max="5890" width="8.75" style="1" customWidth="1"/>
    <col min="5891" max="5892" width="7.33203125" style="1" customWidth="1"/>
    <col min="5893" max="5893" width="10.08203125" style="1" bestFit="1" customWidth="1"/>
    <col min="5894" max="5895" width="7.33203125" style="1" customWidth="1"/>
    <col min="5896" max="5896" width="8.58203125" style="1" customWidth="1"/>
    <col min="5897" max="5897" width="12.08203125" style="1" bestFit="1" customWidth="1"/>
    <col min="5898" max="5898" width="13.25" style="1" customWidth="1"/>
    <col min="5899" max="5899" width="12.08203125" style="1" bestFit="1" customWidth="1"/>
    <col min="5900" max="5901" width="11.5" style="1" customWidth="1"/>
    <col min="5902" max="5902" width="14.58203125" style="1" customWidth="1"/>
    <col min="5903" max="5903" width="31.58203125" style="1" customWidth="1"/>
    <col min="5904" max="5904" width="14.75" style="1" customWidth="1"/>
    <col min="5905" max="5905" width="22.75" style="1" bestFit="1" customWidth="1"/>
    <col min="5906" max="5906" width="17.08203125" style="1" bestFit="1" customWidth="1"/>
    <col min="5907" max="5907" width="16" style="1" bestFit="1" customWidth="1"/>
    <col min="5908" max="5908" width="11.58203125" style="1" customWidth="1"/>
    <col min="5909" max="5909" width="13.33203125" style="1" customWidth="1"/>
    <col min="5910" max="5910" width="12.83203125" style="1" customWidth="1"/>
    <col min="5911" max="5912" width="9" style="1"/>
    <col min="5913" max="5913" width="7.25" style="1" customWidth="1"/>
    <col min="5914" max="6145" width="9" style="1"/>
    <col min="6146" max="6146" width="8.75" style="1" customWidth="1"/>
    <col min="6147" max="6148" width="7.33203125" style="1" customWidth="1"/>
    <col min="6149" max="6149" width="10.08203125" style="1" bestFit="1" customWidth="1"/>
    <col min="6150" max="6151" width="7.33203125" style="1" customWidth="1"/>
    <col min="6152" max="6152" width="8.58203125" style="1" customWidth="1"/>
    <col min="6153" max="6153" width="12.08203125" style="1" bestFit="1" customWidth="1"/>
    <col min="6154" max="6154" width="13.25" style="1" customWidth="1"/>
    <col min="6155" max="6155" width="12.08203125" style="1" bestFit="1" customWidth="1"/>
    <col min="6156" max="6157" width="11.5" style="1" customWidth="1"/>
    <col min="6158" max="6158" width="14.58203125" style="1" customWidth="1"/>
    <col min="6159" max="6159" width="31.58203125" style="1" customWidth="1"/>
    <col min="6160" max="6160" width="14.75" style="1" customWidth="1"/>
    <col min="6161" max="6161" width="22.75" style="1" bestFit="1" customWidth="1"/>
    <col min="6162" max="6162" width="17.08203125" style="1" bestFit="1" customWidth="1"/>
    <col min="6163" max="6163" width="16" style="1" bestFit="1" customWidth="1"/>
    <col min="6164" max="6164" width="11.58203125" style="1" customWidth="1"/>
    <col min="6165" max="6165" width="13.33203125" style="1" customWidth="1"/>
    <col min="6166" max="6166" width="12.83203125" style="1" customWidth="1"/>
    <col min="6167" max="6168" width="9" style="1"/>
    <col min="6169" max="6169" width="7.25" style="1" customWidth="1"/>
    <col min="6170" max="6401" width="9" style="1"/>
    <col min="6402" max="6402" width="8.75" style="1" customWidth="1"/>
    <col min="6403" max="6404" width="7.33203125" style="1" customWidth="1"/>
    <col min="6405" max="6405" width="10.08203125" style="1" bestFit="1" customWidth="1"/>
    <col min="6406" max="6407" width="7.33203125" style="1" customWidth="1"/>
    <col min="6408" max="6408" width="8.58203125" style="1" customWidth="1"/>
    <col min="6409" max="6409" width="12.08203125" style="1" bestFit="1" customWidth="1"/>
    <col min="6410" max="6410" width="13.25" style="1" customWidth="1"/>
    <col min="6411" max="6411" width="12.08203125" style="1" bestFit="1" customWidth="1"/>
    <col min="6412" max="6413" width="11.5" style="1" customWidth="1"/>
    <col min="6414" max="6414" width="14.58203125" style="1" customWidth="1"/>
    <col min="6415" max="6415" width="31.58203125" style="1" customWidth="1"/>
    <col min="6416" max="6416" width="14.75" style="1" customWidth="1"/>
    <col min="6417" max="6417" width="22.75" style="1" bestFit="1" customWidth="1"/>
    <col min="6418" max="6418" width="17.08203125" style="1" bestFit="1" customWidth="1"/>
    <col min="6419" max="6419" width="16" style="1" bestFit="1" customWidth="1"/>
    <col min="6420" max="6420" width="11.58203125" style="1" customWidth="1"/>
    <col min="6421" max="6421" width="13.33203125" style="1" customWidth="1"/>
    <col min="6422" max="6422" width="12.83203125" style="1" customWidth="1"/>
    <col min="6423" max="6424" width="9" style="1"/>
    <col min="6425" max="6425" width="7.25" style="1" customWidth="1"/>
    <col min="6426" max="6657" width="9" style="1"/>
    <col min="6658" max="6658" width="8.75" style="1" customWidth="1"/>
    <col min="6659" max="6660" width="7.33203125" style="1" customWidth="1"/>
    <col min="6661" max="6661" width="10.08203125" style="1" bestFit="1" customWidth="1"/>
    <col min="6662" max="6663" width="7.33203125" style="1" customWidth="1"/>
    <col min="6664" max="6664" width="8.58203125" style="1" customWidth="1"/>
    <col min="6665" max="6665" width="12.08203125" style="1" bestFit="1" customWidth="1"/>
    <col min="6666" max="6666" width="13.25" style="1" customWidth="1"/>
    <col min="6667" max="6667" width="12.08203125" style="1" bestFit="1" customWidth="1"/>
    <col min="6668" max="6669" width="11.5" style="1" customWidth="1"/>
    <col min="6670" max="6670" width="14.58203125" style="1" customWidth="1"/>
    <col min="6671" max="6671" width="31.58203125" style="1" customWidth="1"/>
    <col min="6672" max="6672" width="14.75" style="1" customWidth="1"/>
    <col min="6673" max="6673" width="22.75" style="1" bestFit="1" customWidth="1"/>
    <col min="6674" max="6674" width="17.08203125" style="1" bestFit="1" customWidth="1"/>
    <col min="6675" max="6675" width="16" style="1" bestFit="1" customWidth="1"/>
    <col min="6676" max="6676" width="11.58203125" style="1" customWidth="1"/>
    <col min="6677" max="6677" width="13.33203125" style="1" customWidth="1"/>
    <col min="6678" max="6678" width="12.83203125" style="1" customWidth="1"/>
    <col min="6679" max="6680" width="9" style="1"/>
    <col min="6681" max="6681" width="7.25" style="1" customWidth="1"/>
    <col min="6682" max="6913" width="9" style="1"/>
    <col min="6914" max="6914" width="8.75" style="1" customWidth="1"/>
    <col min="6915" max="6916" width="7.33203125" style="1" customWidth="1"/>
    <col min="6917" max="6917" width="10.08203125" style="1" bestFit="1" customWidth="1"/>
    <col min="6918" max="6919" width="7.33203125" style="1" customWidth="1"/>
    <col min="6920" max="6920" width="8.58203125" style="1" customWidth="1"/>
    <col min="6921" max="6921" width="12.08203125" style="1" bestFit="1" customWidth="1"/>
    <col min="6922" max="6922" width="13.25" style="1" customWidth="1"/>
    <col min="6923" max="6923" width="12.08203125" style="1" bestFit="1" customWidth="1"/>
    <col min="6924" max="6925" width="11.5" style="1" customWidth="1"/>
    <col min="6926" max="6926" width="14.58203125" style="1" customWidth="1"/>
    <col min="6927" max="6927" width="31.58203125" style="1" customWidth="1"/>
    <col min="6928" max="6928" width="14.75" style="1" customWidth="1"/>
    <col min="6929" max="6929" width="22.75" style="1" bestFit="1" customWidth="1"/>
    <col min="6930" max="6930" width="17.08203125" style="1" bestFit="1" customWidth="1"/>
    <col min="6931" max="6931" width="16" style="1" bestFit="1" customWidth="1"/>
    <col min="6932" max="6932" width="11.58203125" style="1" customWidth="1"/>
    <col min="6933" max="6933" width="13.33203125" style="1" customWidth="1"/>
    <col min="6934" max="6934" width="12.83203125" style="1" customWidth="1"/>
    <col min="6935" max="6936" width="9" style="1"/>
    <col min="6937" max="6937" width="7.25" style="1" customWidth="1"/>
    <col min="6938" max="7169" width="9" style="1"/>
    <col min="7170" max="7170" width="8.75" style="1" customWidth="1"/>
    <col min="7171" max="7172" width="7.33203125" style="1" customWidth="1"/>
    <col min="7173" max="7173" width="10.08203125" style="1" bestFit="1" customWidth="1"/>
    <col min="7174" max="7175" width="7.33203125" style="1" customWidth="1"/>
    <col min="7176" max="7176" width="8.58203125" style="1" customWidth="1"/>
    <col min="7177" max="7177" width="12.08203125" style="1" bestFit="1" customWidth="1"/>
    <col min="7178" max="7178" width="13.25" style="1" customWidth="1"/>
    <col min="7179" max="7179" width="12.08203125" style="1" bestFit="1" customWidth="1"/>
    <col min="7180" max="7181" width="11.5" style="1" customWidth="1"/>
    <col min="7182" max="7182" width="14.58203125" style="1" customWidth="1"/>
    <col min="7183" max="7183" width="31.58203125" style="1" customWidth="1"/>
    <col min="7184" max="7184" width="14.75" style="1" customWidth="1"/>
    <col min="7185" max="7185" width="22.75" style="1" bestFit="1" customWidth="1"/>
    <col min="7186" max="7186" width="17.08203125" style="1" bestFit="1" customWidth="1"/>
    <col min="7187" max="7187" width="16" style="1" bestFit="1" customWidth="1"/>
    <col min="7188" max="7188" width="11.58203125" style="1" customWidth="1"/>
    <col min="7189" max="7189" width="13.33203125" style="1" customWidth="1"/>
    <col min="7190" max="7190" width="12.83203125" style="1" customWidth="1"/>
    <col min="7191" max="7192" width="9" style="1"/>
    <col min="7193" max="7193" width="7.25" style="1" customWidth="1"/>
    <col min="7194" max="7425" width="9" style="1"/>
    <col min="7426" max="7426" width="8.75" style="1" customWidth="1"/>
    <col min="7427" max="7428" width="7.33203125" style="1" customWidth="1"/>
    <col min="7429" max="7429" width="10.08203125" style="1" bestFit="1" customWidth="1"/>
    <col min="7430" max="7431" width="7.33203125" style="1" customWidth="1"/>
    <col min="7432" max="7432" width="8.58203125" style="1" customWidth="1"/>
    <col min="7433" max="7433" width="12.08203125" style="1" bestFit="1" customWidth="1"/>
    <col min="7434" max="7434" width="13.25" style="1" customWidth="1"/>
    <col min="7435" max="7435" width="12.08203125" style="1" bestFit="1" customWidth="1"/>
    <col min="7436" max="7437" width="11.5" style="1" customWidth="1"/>
    <col min="7438" max="7438" width="14.58203125" style="1" customWidth="1"/>
    <col min="7439" max="7439" width="31.58203125" style="1" customWidth="1"/>
    <col min="7440" max="7440" width="14.75" style="1" customWidth="1"/>
    <col min="7441" max="7441" width="22.75" style="1" bestFit="1" customWidth="1"/>
    <col min="7442" max="7442" width="17.08203125" style="1" bestFit="1" customWidth="1"/>
    <col min="7443" max="7443" width="16" style="1" bestFit="1" customWidth="1"/>
    <col min="7444" max="7444" width="11.58203125" style="1" customWidth="1"/>
    <col min="7445" max="7445" width="13.33203125" style="1" customWidth="1"/>
    <col min="7446" max="7446" width="12.83203125" style="1" customWidth="1"/>
    <col min="7447" max="7448" width="9" style="1"/>
    <col min="7449" max="7449" width="7.25" style="1" customWidth="1"/>
    <col min="7450" max="7681" width="9" style="1"/>
    <col min="7682" max="7682" width="8.75" style="1" customWidth="1"/>
    <col min="7683" max="7684" width="7.33203125" style="1" customWidth="1"/>
    <col min="7685" max="7685" width="10.08203125" style="1" bestFit="1" customWidth="1"/>
    <col min="7686" max="7687" width="7.33203125" style="1" customWidth="1"/>
    <col min="7688" max="7688" width="8.58203125" style="1" customWidth="1"/>
    <col min="7689" max="7689" width="12.08203125" style="1" bestFit="1" customWidth="1"/>
    <col min="7690" max="7690" width="13.25" style="1" customWidth="1"/>
    <col min="7691" max="7691" width="12.08203125" style="1" bestFit="1" customWidth="1"/>
    <col min="7692" max="7693" width="11.5" style="1" customWidth="1"/>
    <col min="7694" max="7694" width="14.58203125" style="1" customWidth="1"/>
    <col min="7695" max="7695" width="31.58203125" style="1" customWidth="1"/>
    <col min="7696" max="7696" width="14.75" style="1" customWidth="1"/>
    <col min="7697" max="7697" width="22.75" style="1" bestFit="1" customWidth="1"/>
    <col min="7698" max="7698" width="17.08203125" style="1" bestFit="1" customWidth="1"/>
    <col min="7699" max="7699" width="16" style="1" bestFit="1" customWidth="1"/>
    <col min="7700" max="7700" width="11.58203125" style="1" customWidth="1"/>
    <col min="7701" max="7701" width="13.33203125" style="1" customWidth="1"/>
    <col min="7702" max="7702" width="12.83203125" style="1" customWidth="1"/>
    <col min="7703" max="7704" width="9" style="1"/>
    <col min="7705" max="7705" width="7.25" style="1" customWidth="1"/>
    <col min="7706" max="7937" width="9" style="1"/>
    <col min="7938" max="7938" width="8.75" style="1" customWidth="1"/>
    <col min="7939" max="7940" width="7.33203125" style="1" customWidth="1"/>
    <col min="7941" max="7941" width="10.08203125" style="1" bestFit="1" customWidth="1"/>
    <col min="7942" max="7943" width="7.33203125" style="1" customWidth="1"/>
    <col min="7944" max="7944" width="8.58203125" style="1" customWidth="1"/>
    <col min="7945" max="7945" width="12.08203125" style="1" bestFit="1" customWidth="1"/>
    <col min="7946" max="7946" width="13.25" style="1" customWidth="1"/>
    <col min="7947" max="7947" width="12.08203125" style="1" bestFit="1" customWidth="1"/>
    <col min="7948" max="7949" width="11.5" style="1" customWidth="1"/>
    <col min="7950" max="7950" width="14.58203125" style="1" customWidth="1"/>
    <col min="7951" max="7951" width="31.58203125" style="1" customWidth="1"/>
    <col min="7952" max="7952" width="14.75" style="1" customWidth="1"/>
    <col min="7953" max="7953" width="22.75" style="1" bestFit="1" customWidth="1"/>
    <col min="7954" max="7954" width="17.08203125" style="1" bestFit="1" customWidth="1"/>
    <col min="7955" max="7955" width="16" style="1" bestFit="1" customWidth="1"/>
    <col min="7956" max="7956" width="11.58203125" style="1" customWidth="1"/>
    <col min="7957" max="7957" width="13.33203125" style="1" customWidth="1"/>
    <col min="7958" max="7958" width="12.83203125" style="1" customWidth="1"/>
    <col min="7959" max="7960" width="9" style="1"/>
    <col min="7961" max="7961" width="7.25" style="1" customWidth="1"/>
    <col min="7962" max="8193" width="9" style="1"/>
    <col min="8194" max="8194" width="8.75" style="1" customWidth="1"/>
    <col min="8195" max="8196" width="7.33203125" style="1" customWidth="1"/>
    <col min="8197" max="8197" width="10.08203125" style="1" bestFit="1" customWidth="1"/>
    <col min="8198" max="8199" width="7.33203125" style="1" customWidth="1"/>
    <col min="8200" max="8200" width="8.58203125" style="1" customWidth="1"/>
    <col min="8201" max="8201" width="12.08203125" style="1" bestFit="1" customWidth="1"/>
    <col min="8202" max="8202" width="13.25" style="1" customWidth="1"/>
    <col min="8203" max="8203" width="12.08203125" style="1" bestFit="1" customWidth="1"/>
    <col min="8204" max="8205" width="11.5" style="1" customWidth="1"/>
    <col min="8206" max="8206" width="14.58203125" style="1" customWidth="1"/>
    <col min="8207" max="8207" width="31.58203125" style="1" customWidth="1"/>
    <col min="8208" max="8208" width="14.75" style="1" customWidth="1"/>
    <col min="8209" max="8209" width="22.75" style="1" bestFit="1" customWidth="1"/>
    <col min="8210" max="8210" width="17.08203125" style="1" bestFit="1" customWidth="1"/>
    <col min="8211" max="8211" width="16" style="1" bestFit="1" customWidth="1"/>
    <col min="8212" max="8212" width="11.58203125" style="1" customWidth="1"/>
    <col min="8213" max="8213" width="13.33203125" style="1" customWidth="1"/>
    <col min="8214" max="8214" width="12.83203125" style="1" customWidth="1"/>
    <col min="8215" max="8216" width="9" style="1"/>
    <col min="8217" max="8217" width="7.25" style="1" customWidth="1"/>
    <col min="8218" max="8449" width="9" style="1"/>
    <col min="8450" max="8450" width="8.75" style="1" customWidth="1"/>
    <col min="8451" max="8452" width="7.33203125" style="1" customWidth="1"/>
    <col min="8453" max="8453" width="10.08203125" style="1" bestFit="1" customWidth="1"/>
    <col min="8454" max="8455" width="7.33203125" style="1" customWidth="1"/>
    <col min="8456" max="8456" width="8.58203125" style="1" customWidth="1"/>
    <col min="8457" max="8457" width="12.08203125" style="1" bestFit="1" customWidth="1"/>
    <col min="8458" max="8458" width="13.25" style="1" customWidth="1"/>
    <col min="8459" max="8459" width="12.08203125" style="1" bestFit="1" customWidth="1"/>
    <col min="8460" max="8461" width="11.5" style="1" customWidth="1"/>
    <col min="8462" max="8462" width="14.58203125" style="1" customWidth="1"/>
    <col min="8463" max="8463" width="31.58203125" style="1" customWidth="1"/>
    <col min="8464" max="8464" width="14.75" style="1" customWidth="1"/>
    <col min="8465" max="8465" width="22.75" style="1" bestFit="1" customWidth="1"/>
    <col min="8466" max="8466" width="17.08203125" style="1" bestFit="1" customWidth="1"/>
    <col min="8467" max="8467" width="16" style="1" bestFit="1" customWidth="1"/>
    <col min="8468" max="8468" width="11.58203125" style="1" customWidth="1"/>
    <col min="8469" max="8469" width="13.33203125" style="1" customWidth="1"/>
    <col min="8470" max="8470" width="12.83203125" style="1" customWidth="1"/>
    <col min="8471" max="8472" width="9" style="1"/>
    <col min="8473" max="8473" width="7.25" style="1" customWidth="1"/>
    <col min="8474" max="8705" width="9" style="1"/>
    <col min="8706" max="8706" width="8.75" style="1" customWidth="1"/>
    <col min="8707" max="8708" width="7.33203125" style="1" customWidth="1"/>
    <col min="8709" max="8709" width="10.08203125" style="1" bestFit="1" customWidth="1"/>
    <col min="8710" max="8711" width="7.33203125" style="1" customWidth="1"/>
    <col min="8712" max="8712" width="8.58203125" style="1" customWidth="1"/>
    <col min="8713" max="8713" width="12.08203125" style="1" bestFit="1" customWidth="1"/>
    <col min="8714" max="8714" width="13.25" style="1" customWidth="1"/>
    <col min="8715" max="8715" width="12.08203125" style="1" bestFit="1" customWidth="1"/>
    <col min="8716" max="8717" width="11.5" style="1" customWidth="1"/>
    <col min="8718" max="8718" width="14.58203125" style="1" customWidth="1"/>
    <col min="8719" max="8719" width="31.58203125" style="1" customWidth="1"/>
    <col min="8720" max="8720" width="14.75" style="1" customWidth="1"/>
    <col min="8721" max="8721" width="22.75" style="1" bestFit="1" customWidth="1"/>
    <col min="8722" max="8722" width="17.08203125" style="1" bestFit="1" customWidth="1"/>
    <col min="8723" max="8723" width="16" style="1" bestFit="1" customWidth="1"/>
    <col min="8724" max="8724" width="11.58203125" style="1" customWidth="1"/>
    <col min="8725" max="8725" width="13.33203125" style="1" customWidth="1"/>
    <col min="8726" max="8726" width="12.83203125" style="1" customWidth="1"/>
    <col min="8727" max="8728" width="9" style="1"/>
    <col min="8729" max="8729" width="7.25" style="1" customWidth="1"/>
    <col min="8730" max="8961" width="9" style="1"/>
    <col min="8962" max="8962" width="8.75" style="1" customWidth="1"/>
    <col min="8963" max="8964" width="7.33203125" style="1" customWidth="1"/>
    <col min="8965" max="8965" width="10.08203125" style="1" bestFit="1" customWidth="1"/>
    <col min="8966" max="8967" width="7.33203125" style="1" customWidth="1"/>
    <col min="8968" max="8968" width="8.58203125" style="1" customWidth="1"/>
    <col min="8969" max="8969" width="12.08203125" style="1" bestFit="1" customWidth="1"/>
    <col min="8970" max="8970" width="13.25" style="1" customWidth="1"/>
    <col min="8971" max="8971" width="12.08203125" style="1" bestFit="1" customWidth="1"/>
    <col min="8972" max="8973" width="11.5" style="1" customWidth="1"/>
    <col min="8974" max="8974" width="14.58203125" style="1" customWidth="1"/>
    <col min="8975" max="8975" width="31.58203125" style="1" customWidth="1"/>
    <col min="8976" max="8976" width="14.75" style="1" customWidth="1"/>
    <col min="8977" max="8977" width="22.75" style="1" bestFit="1" customWidth="1"/>
    <col min="8978" max="8978" width="17.08203125" style="1" bestFit="1" customWidth="1"/>
    <col min="8979" max="8979" width="16" style="1" bestFit="1" customWidth="1"/>
    <col min="8980" max="8980" width="11.58203125" style="1" customWidth="1"/>
    <col min="8981" max="8981" width="13.33203125" style="1" customWidth="1"/>
    <col min="8982" max="8982" width="12.83203125" style="1" customWidth="1"/>
    <col min="8983" max="8984" width="9" style="1"/>
    <col min="8985" max="8985" width="7.25" style="1" customWidth="1"/>
    <col min="8986" max="9217" width="9" style="1"/>
    <col min="9218" max="9218" width="8.75" style="1" customWidth="1"/>
    <col min="9219" max="9220" width="7.33203125" style="1" customWidth="1"/>
    <col min="9221" max="9221" width="10.08203125" style="1" bestFit="1" customWidth="1"/>
    <col min="9222" max="9223" width="7.33203125" style="1" customWidth="1"/>
    <col min="9224" max="9224" width="8.58203125" style="1" customWidth="1"/>
    <col min="9225" max="9225" width="12.08203125" style="1" bestFit="1" customWidth="1"/>
    <col min="9226" max="9226" width="13.25" style="1" customWidth="1"/>
    <col min="9227" max="9227" width="12.08203125" style="1" bestFit="1" customWidth="1"/>
    <col min="9228" max="9229" width="11.5" style="1" customWidth="1"/>
    <col min="9230" max="9230" width="14.58203125" style="1" customWidth="1"/>
    <col min="9231" max="9231" width="31.58203125" style="1" customWidth="1"/>
    <col min="9232" max="9232" width="14.75" style="1" customWidth="1"/>
    <col min="9233" max="9233" width="22.75" style="1" bestFit="1" customWidth="1"/>
    <col min="9234" max="9234" width="17.08203125" style="1" bestFit="1" customWidth="1"/>
    <col min="9235" max="9235" width="16" style="1" bestFit="1" customWidth="1"/>
    <col min="9236" max="9236" width="11.58203125" style="1" customWidth="1"/>
    <col min="9237" max="9237" width="13.33203125" style="1" customWidth="1"/>
    <col min="9238" max="9238" width="12.83203125" style="1" customWidth="1"/>
    <col min="9239" max="9240" width="9" style="1"/>
    <col min="9241" max="9241" width="7.25" style="1" customWidth="1"/>
    <col min="9242" max="9473" width="9" style="1"/>
    <col min="9474" max="9474" width="8.75" style="1" customWidth="1"/>
    <col min="9475" max="9476" width="7.33203125" style="1" customWidth="1"/>
    <col min="9477" max="9477" width="10.08203125" style="1" bestFit="1" customWidth="1"/>
    <col min="9478" max="9479" width="7.33203125" style="1" customWidth="1"/>
    <col min="9480" max="9480" width="8.58203125" style="1" customWidth="1"/>
    <col min="9481" max="9481" width="12.08203125" style="1" bestFit="1" customWidth="1"/>
    <col min="9482" max="9482" width="13.25" style="1" customWidth="1"/>
    <col min="9483" max="9483" width="12.08203125" style="1" bestFit="1" customWidth="1"/>
    <col min="9484" max="9485" width="11.5" style="1" customWidth="1"/>
    <col min="9486" max="9486" width="14.58203125" style="1" customWidth="1"/>
    <col min="9487" max="9487" width="31.58203125" style="1" customWidth="1"/>
    <col min="9488" max="9488" width="14.75" style="1" customWidth="1"/>
    <col min="9489" max="9489" width="22.75" style="1" bestFit="1" customWidth="1"/>
    <col min="9490" max="9490" width="17.08203125" style="1" bestFit="1" customWidth="1"/>
    <col min="9491" max="9491" width="16" style="1" bestFit="1" customWidth="1"/>
    <col min="9492" max="9492" width="11.58203125" style="1" customWidth="1"/>
    <col min="9493" max="9493" width="13.33203125" style="1" customWidth="1"/>
    <col min="9494" max="9494" width="12.83203125" style="1" customWidth="1"/>
    <col min="9495" max="9496" width="9" style="1"/>
    <col min="9497" max="9497" width="7.25" style="1" customWidth="1"/>
    <col min="9498" max="9729" width="9" style="1"/>
    <col min="9730" max="9730" width="8.75" style="1" customWidth="1"/>
    <col min="9731" max="9732" width="7.33203125" style="1" customWidth="1"/>
    <col min="9733" max="9733" width="10.08203125" style="1" bestFit="1" customWidth="1"/>
    <col min="9734" max="9735" width="7.33203125" style="1" customWidth="1"/>
    <col min="9736" max="9736" width="8.58203125" style="1" customWidth="1"/>
    <col min="9737" max="9737" width="12.08203125" style="1" bestFit="1" customWidth="1"/>
    <col min="9738" max="9738" width="13.25" style="1" customWidth="1"/>
    <col min="9739" max="9739" width="12.08203125" style="1" bestFit="1" customWidth="1"/>
    <col min="9740" max="9741" width="11.5" style="1" customWidth="1"/>
    <col min="9742" max="9742" width="14.58203125" style="1" customWidth="1"/>
    <col min="9743" max="9743" width="31.58203125" style="1" customWidth="1"/>
    <col min="9744" max="9744" width="14.75" style="1" customWidth="1"/>
    <col min="9745" max="9745" width="22.75" style="1" bestFit="1" customWidth="1"/>
    <col min="9746" max="9746" width="17.08203125" style="1" bestFit="1" customWidth="1"/>
    <col min="9747" max="9747" width="16" style="1" bestFit="1" customWidth="1"/>
    <col min="9748" max="9748" width="11.58203125" style="1" customWidth="1"/>
    <col min="9749" max="9749" width="13.33203125" style="1" customWidth="1"/>
    <col min="9750" max="9750" width="12.83203125" style="1" customWidth="1"/>
    <col min="9751" max="9752" width="9" style="1"/>
    <col min="9753" max="9753" width="7.25" style="1" customWidth="1"/>
    <col min="9754" max="9985" width="9" style="1"/>
    <col min="9986" max="9986" width="8.75" style="1" customWidth="1"/>
    <col min="9987" max="9988" width="7.33203125" style="1" customWidth="1"/>
    <col min="9989" max="9989" width="10.08203125" style="1" bestFit="1" customWidth="1"/>
    <col min="9990" max="9991" width="7.33203125" style="1" customWidth="1"/>
    <col min="9992" max="9992" width="8.58203125" style="1" customWidth="1"/>
    <col min="9993" max="9993" width="12.08203125" style="1" bestFit="1" customWidth="1"/>
    <col min="9994" max="9994" width="13.25" style="1" customWidth="1"/>
    <col min="9995" max="9995" width="12.08203125" style="1" bestFit="1" customWidth="1"/>
    <col min="9996" max="9997" width="11.5" style="1" customWidth="1"/>
    <col min="9998" max="9998" width="14.58203125" style="1" customWidth="1"/>
    <col min="9999" max="9999" width="31.58203125" style="1" customWidth="1"/>
    <col min="10000" max="10000" width="14.75" style="1" customWidth="1"/>
    <col min="10001" max="10001" width="22.75" style="1" bestFit="1" customWidth="1"/>
    <col min="10002" max="10002" width="17.08203125" style="1" bestFit="1" customWidth="1"/>
    <col min="10003" max="10003" width="16" style="1" bestFit="1" customWidth="1"/>
    <col min="10004" max="10004" width="11.58203125" style="1" customWidth="1"/>
    <col min="10005" max="10005" width="13.33203125" style="1" customWidth="1"/>
    <col min="10006" max="10006" width="12.83203125" style="1" customWidth="1"/>
    <col min="10007" max="10008" width="9" style="1"/>
    <col min="10009" max="10009" width="7.25" style="1" customWidth="1"/>
    <col min="10010" max="10241" width="9" style="1"/>
    <col min="10242" max="10242" width="8.75" style="1" customWidth="1"/>
    <col min="10243" max="10244" width="7.33203125" style="1" customWidth="1"/>
    <col min="10245" max="10245" width="10.08203125" style="1" bestFit="1" customWidth="1"/>
    <col min="10246" max="10247" width="7.33203125" style="1" customWidth="1"/>
    <col min="10248" max="10248" width="8.58203125" style="1" customWidth="1"/>
    <col min="10249" max="10249" width="12.08203125" style="1" bestFit="1" customWidth="1"/>
    <col min="10250" max="10250" width="13.25" style="1" customWidth="1"/>
    <col min="10251" max="10251" width="12.08203125" style="1" bestFit="1" customWidth="1"/>
    <col min="10252" max="10253" width="11.5" style="1" customWidth="1"/>
    <col min="10254" max="10254" width="14.58203125" style="1" customWidth="1"/>
    <col min="10255" max="10255" width="31.58203125" style="1" customWidth="1"/>
    <col min="10256" max="10256" width="14.75" style="1" customWidth="1"/>
    <col min="10257" max="10257" width="22.75" style="1" bestFit="1" customWidth="1"/>
    <col min="10258" max="10258" width="17.08203125" style="1" bestFit="1" customWidth="1"/>
    <col min="10259" max="10259" width="16" style="1" bestFit="1" customWidth="1"/>
    <col min="10260" max="10260" width="11.58203125" style="1" customWidth="1"/>
    <col min="10261" max="10261" width="13.33203125" style="1" customWidth="1"/>
    <col min="10262" max="10262" width="12.83203125" style="1" customWidth="1"/>
    <col min="10263" max="10264" width="9" style="1"/>
    <col min="10265" max="10265" width="7.25" style="1" customWidth="1"/>
    <col min="10266" max="10497" width="9" style="1"/>
    <col min="10498" max="10498" width="8.75" style="1" customWidth="1"/>
    <col min="10499" max="10500" width="7.33203125" style="1" customWidth="1"/>
    <col min="10501" max="10501" width="10.08203125" style="1" bestFit="1" customWidth="1"/>
    <col min="10502" max="10503" width="7.33203125" style="1" customWidth="1"/>
    <col min="10504" max="10504" width="8.58203125" style="1" customWidth="1"/>
    <col min="10505" max="10505" width="12.08203125" style="1" bestFit="1" customWidth="1"/>
    <col min="10506" max="10506" width="13.25" style="1" customWidth="1"/>
    <col min="10507" max="10507" width="12.08203125" style="1" bestFit="1" customWidth="1"/>
    <col min="10508" max="10509" width="11.5" style="1" customWidth="1"/>
    <col min="10510" max="10510" width="14.58203125" style="1" customWidth="1"/>
    <col min="10511" max="10511" width="31.58203125" style="1" customWidth="1"/>
    <col min="10512" max="10512" width="14.75" style="1" customWidth="1"/>
    <col min="10513" max="10513" width="22.75" style="1" bestFit="1" customWidth="1"/>
    <col min="10514" max="10514" width="17.08203125" style="1" bestFit="1" customWidth="1"/>
    <col min="10515" max="10515" width="16" style="1" bestFit="1" customWidth="1"/>
    <col min="10516" max="10516" width="11.58203125" style="1" customWidth="1"/>
    <col min="10517" max="10517" width="13.33203125" style="1" customWidth="1"/>
    <col min="10518" max="10518" width="12.83203125" style="1" customWidth="1"/>
    <col min="10519" max="10520" width="9" style="1"/>
    <col min="10521" max="10521" width="7.25" style="1" customWidth="1"/>
    <col min="10522" max="10753" width="9" style="1"/>
    <col min="10754" max="10754" width="8.75" style="1" customWidth="1"/>
    <col min="10755" max="10756" width="7.33203125" style="1" customWidth="1"/>
    <col min="10757" max="10757" width="10.08203125" style="1" bestFit="1" customWidth="1"/>
    <col min="10758" max="10759" width="7.33203125" style="1" customWidth="1"/>
    <col min="10760" max="10760" width="8.58203125" style="1" customWidth="1"/>
    <col min="10761" max="10761" width="12.08203125" style="1" bestFit="1" customWidth="1"/>
    <col min="10762" max="10762" width="13.25" style="1" customWidth="1"/>
    <col min="10763" max="10763" width="12.08203125" style="1" bestFit="1" customWidth="1"/>
    <col min="10764" max="10765" width="11.5" style="1" customWidth="1"/>
    <col min="10766" max="10766" width="14.58203125" style="1" customWidth="1"/>
    <col min="10767" max="10767" width="31.58203125" style="1" customWidth="1"/>
    <col min="10768" max="10768" width="14.75" style="1" customWidth="1"/>
    <col min="10769" max="10769" width="22.75" style="1" bestFit="1" customWidth="1"/>
    <col min="10770" max="10770" width="17.08203125" style="1" bestFit="1" customWidth="1"/>
    <col min="10771" max="10771" width="16" style="1" bestFit="1" customWidth="1"/>
    <col min="10772" max="10772" width="11.58203125" style="1" customWidth="1"/>
    <col min="10773" max="10773" width="13.33203125" style="1" customWidth="1"/>
    <col min="10774" max="10774" width="12.83203125" style="1" customWidth="1"/>
    <col min="10775" max="10776" width="9" style="1"/>
    <col min="10777" max="10777" width="7.25" style="1" customWidth="1"/>
    <col min="10778" max="11009" width="9" style="1"/>
    <col min="11010" max="11010" width="8.75" style="1" customWidth="1"/>
    <col min="11011" max="11012" width="7.33203125" style="1" customWidth="1"/>
    <col min="11013" max="11013" width="10.08203125" style="1" bestFit="1" customWidth="1"/>
    <col min="11014" max="11015" width="7.33203125" style="1" customWidth="1"/>
    <col min="11016" max="11016" width="8.58203125" style="1" customWidth="1"/>
    <col min="11017" max="11017" width="12.08203125" style="1" bestFit="1" customWidth="1"/>
    <col min="11018" max="11018" width="13.25" style="1" customWidth="1"/>
    <col min="11019" max="11019" width="12.08203125" style="1" bestFit="1" customWidth="1"/>
    <col min="11020" max="11021" width="11.5" style="1" customWidth="1"/>
    <col min="11022" max="11022" width="14.58203125" style="1" customWidth="1"/>
    <col min="11023" max="11023" width="31.58203125" style="1" customWidth="1"/>
    <col min="11024" max="11024" width="14.75" style="1" customWidth="1"/>
    <col min="11025" max="11025" width="22.75" style="1" bestFit="1" customWidth="1"/>
    <col min="11026" max="11026" width="17.08203125" style="1" bestFit="1" customWidth="1"/>
    <col min="11027" max="11027" width="16" style="1" bestFit="1" customWidth="1"/>
    <col min="11028" max="11028" width="11.58203125" style="1" customWidth="1"/>
    <col min="11029" max="11029" width="13.33203125" style="1" customWidth="1"/>
    <col min="11030" max="11030" width="12.83203125" style="1" customWidth="1"/>
    <col min="11031" max="11032" width="9" style="1"/>
    <col min="11033" max="11033" width="7.25" style="1" customWidth="1"/>
    <col min="11034" max="11265" width="9" style="1"/>
    <col min="11266" max="11266" width="8.75" style="1" customWidth="1"/>
    <col min="11267" max="11268" width="7.33203125" style="1" customWidth="1"/>
    <col min="11269" max="11269" width="10.08203125" style="1" bestFit="1" customWidth="1"/>
    <col min="11270" max="11271" width="7.33203125" style="1" customWidth="1"/>
    <col min="11272" max="11272" width="8.58203125" style="1" customWidth="1"/>
    <col min="11273" max="11273" width="12.08203125" style="1" bestFit="1" customWidth="1"/>
    <col min="11274" max="11274" width="13.25" style="1" customWidth="1"/>
    <col min="11275" max="11275" width="12.08203125" style="1" bestFit="1" customWidth="1"/>
    <col min="11276" max="11277" width="11.5" style="1" customWidth="1"/>
    <col min="11278" max="11278" width="14.58203125" style="1" customWidth="1"/>
    <col min="11279" max="11279" width="31.58203125" style="1" customWidth="1"/>
    <col min="11280" max="11280" width="14.75" style="1" customWidth="1"/>
    <col min="11281" max="11281" width="22.75" style="1" bestFit="1" customWidth="1"/>
    <col min="11282" max="11282" width="17.08203125" style="1" bestFit="1" customWidth="1"/>
    <col min="11283" max="11283" width="16" style="1" bestFit="1" customWidth="1"/>
    <col min="11284" max="11284" width="11.58203125" style="1" customWidth="1"/>
    <col min="11285" max="11285" width="13.33203125" style="1" customWidth="1"/>
    <col min="11286" max="11286" width="12.83203125" style="1" customWidth="1"/>
    <col min="11287" max="11288" width="9" style="1"/>
    <col min="11289" max="11289" width="7.25" style="1" customWidth="1"/>
    <col min="11290" max="11521" width="9" style="1"/>
    <col min="11522" max="11522" width="8.75" style="1" customWidth="1"/>
    <col min="11523" max="11524" width="7.33203125" style="1" customWidth="1"/>
    <col min="11525" max="11525" width="10.08203125" style="1" bestFit="1" customWidth="1"/>
    <col min="11526" max="11527" width="7.33203125" style="1" customWidth="1"/>
    <col min="11528" max="11528" width="8.58203125" style="1" customWidth="1"/>
    <col min="11529" max="11529" width="12.08203125" style="1" bestFit="1" customWidth="1"/>
    <col min="11530" max="11530" width="13.25" style="1" customWidth="1"/>
    <col min="11531" max="11531" width="12.08203125" style="1" bestFit="1" customWidth="1"/>
    <col min="11532" max="11533" width="11.5" style="1" customWidth="1"/>
    <col min="11534" max="11534" width="14.58203125" style="1" customWidth="1"/>
    <col min="11535" max="11535" width="31.58203125" style="1" customWidth="1"/>
    <col min="11536" max="11536" width="14.75" style="1" customWidth="1"/>
    <col min="11537" max="11537" width="22.75" style="1" bestFit="1" customWidth="1"/>
    <col min="11538" max="11538" width="17.08203125" style="1" bestFit="1" customWidth="1"/>
    <col min="11539" max="11539" width="16" style="1" bestFit="1" customWidth="1"/>
    <col min="11540" max="11540" width="11.58203125" style="1" customWidth="1"/>
    <col min="11541" max="11541" width="13.33203125" style="1" customWidth="1"/>
    <col min="11542" max="11542" width="12.83203125" style="1" customWidth="1"/>
    <col min="11543" max="11544" width="9" style="1"/>
    <col min="11545" max="11545" width="7.25" style="1" customWidth="1"/>
    <col min="11546" max="11777" width="9" style="1"/>
    <col min="11778" max="11778" width="8.75" style="1" customWidth="1"/>
    <col min="11779" max="11780" width="7.33203125" style="1" customWidth="1"/>
    <col min="11781" max="11781" width="10.08203125" style="1" bestFit="1" customWidth="1"/>
    <col min="11782" max="11783" width="7.33203125" style="1" customWidth="1"/>
    <col min="11784" max="11784" width="8.58203125" style="1" customWidth="1"/>
    <col min="11785" max="11785" width="12.08203125" style="1" bestFit="1" customWidth="1"/>
    <col min="11786" max="11786" width="13.25" style="1" customWidth="1"/>
    <col min="11787" max="11787" width="12.08203125" style="1" bestFit="1" customWidth="1"/>
    <col min="11788" max="11789" width="11.5" style="1" customWidth="1"/>
    <col min="11790" max="11790" width="14.58203125" style="1" customWidth="1"/>
    <col min="11791" max="11791" width="31.58203125" style="1" customWidth="1"/>
    <col min="11792" max="11792" width="14.75" style="1" customWidth="1"/>
    <col min="11793" max="11793" width="22.75" style="1" bestFit="1" customWidth="1"/>
    <col min="11794" max="11794" width="17.08203125" style="1" bestFit="1" customWidth="1"/>
    <col min="11795" max="11795" width="16" style="1" bestFit="1" customWidth="1"/>
    <col min="11796" max="11796" width="11.58203125" style="1" customWidth="1"/>
    <col min="11797" max="11797" width="13.33203125" style="1" customWidth="1"/>
    <col min="11798" max="11798" width="12.83203125" style="1" customWidth="1"/>
    <col min="11799" max="11800" width="9" style="1"/>
    <col min="11801" max="11801" width="7.25" style="1" customWidth="1"/>
    <col min="11802" max="12033" width="9" style="1"/>
    <col min="12034" max="12034" width="8.75" style="1" customWidth="1"/>
    <col min="12035" max="12036" width="7.33203125" style="1" customWidth="1"/>
    <col min="12037" max="12037" width="10.08203125" style="1" bestFit="1" customWidth="1"/>
    <col min="12038" max="12039" width="7.33203125" style="1" customWidth="1"/>
    <col min="12040" max="12040" width="8.58203125" style="1" customWidth="1"/>
    <col min="12041" max="12041" width="12.08203125" style="1" bestFit="1" customWidth="1"/>
    <col min="12042" max="12042" width="13.25" style="1" customWidth="1"/>
    <col min="12043" max="12043" width="12.08203125" style="1" bestFit="1" customWidth="1"/>
    <col min="12044" max="12045" width="11.5" style="1" customWidth="1"/>
    <col min="12046" max="12046" width="14.58203125" style="1" customWidth="1"/>
    <col min="12047" max="12047" width="31.58203125" style="1" customWidth="1"/>
    <col min="12048" max="12048" width="14.75" style="1" customWidth="1"/>
    <col min="12049" max="12049" width="22.75" style="1" bestFit="1" customWidth="1"/>
    <col min="12050" max="12050" width="17.08203125" style="1" bestFit="1" customWidth="1"/>
    <col min="12051" max="12051" width="16" style="1" bestFit="1" customWidth="1"/>
    <col min="12052" max="12052" width="11.58203125" style="1" customWidth="1"/>
    <col min="12053" max="12053" width="13.33203125" style="1" customWidth="1"/>
    <col min="12054" max="12054" width="12.83203125" style="1" customWidth="1"/>
    <col min="12055" max="12056" width="9" style="1"/>
    <col min="12057" max="12057" width="7.25" style="1" customWidth="1"/>
    <col min="12058" max="12289" width="9" style="1"/>
    <col min="12290" max="12290" width="8.75" style="1" customWidth="1"/>
    <col min="12291" max="12292" width="7.33203125" style="1" customWidth="1"/>
    <col min="12293" max="12293" width="10.08203125" style="1" bestFit="1" customWidth="1"/>
    <col min="12294" max="12295" width="7.33203125" style="1" customWidth="1"/>
    <col min="12296" max="12296" width="8.58203125" style="1" customWidth="1"/>
    <col min="12297" max="12297" width="12.08203125" style="1" bestFit="1" customWidth="1"/>
    <col min="12298" max="12298" width="13.25" style="1" customWidth="1"/>
    <col min="12299" max="12299" width="12.08203125" style="1" bestFit="1" customWidth="1"/>
    <col min="12300" max="12301" width="11.5" style="1" customWidth="1"/>
    <col min="12302" max="12302" width="14.58203125" style="1" customWidth="1"/>
    <col min="12303" max="12303" width="31.58203125" style="1" customWidth="1"/>
    <col min="12304" max="12304" width="14.75" style="1" customWidth="1"/>
    <col min="12305" max="12305" width="22.75" style="1" bestFit="1" customWidth="1"/>
    <col min="12306" max="12306" width="17.08203125" style="1" bestFit="1" customWidth="1"/>
    <col min="12307" max="12307" width="16" style="1" bestFit="1" customWidth="1"/>
    <col min="12308" max="12308" width="11.58203125" style="1" customWidth="1"/>
    <col min="12309" max="12309" width="13.33203125" style="1" customWidth="1"/>
    <col min="12310" max="12310" width="12.83203125" style="1" customWidth="1"/>
    <col min="12311" max="12312" width="9" style="1"/>
    <col min="12313" max="12313" width="7.25" style="1" customWidth="1"/>
    <col min="12314" max="12545" width="9" style="1"/>
    <col min="12546" max="12546" width="8.75" style="1" customWidth="1"/>
    <col min="12547" max="12548" width="7.33203125" style="1" customWidth="1"/>
    <col min="12549" max="12549" width="10.08203125" style="1" bestFit="1" customWidth="1"/>
    <col min="12550" max="12551" width="7.33203125" style="1" customWidth="1"/>
    <col min="12552" max="12552" width="8.58203125" style="1" customWidth="1"/>
    <col min="12553" max="12553" width="12.08203125" style="1" bestFit="1" customWidth="1"/>
    <col min="12554" max="12554" width="13.25" style="1" customWidth="1"/>
    <col min="12555" max="12555" width="12.08203125" style="1" bestFit="1" customWidth="1"/>
    <col min="12556" max="12557" width="11.5" style="1" customWidth="1"/>
    <col min="12558" max="12558" width="14.58203125" style="1" customWidth="1"/>
    <col min="12559" max="12559" width="31.58203125" style="1" customWidth="1"/>
    <col min="12560" max="12560" width="14.75" style="1" customWidth="1"/>
    <col min="12561" max="12561" width="22.75" style="1" bestFit="1" customWidth="1"/>
    <col min="12562" max="12562" width="17.08203125" style="1" bestFit="1" customWidth="1"/>
    <col min="12563" max="12563" width="16" style="1" bestFit="1" customWidth="1"/>
    <col min="12564" max="12564" width="11.58203125" style="1" customWidth="1"/>
    <col min="12565" max="12565" width="13.33203125" style="1" customWidth="1"/>
    <col min="12566" max="12566" width="12.83203125" style="1" customWidth="1"/>
    <col min="12567" max="12568" width="9" style="1"/>
    <col min="12569" max="12569" width="7.25" style="1" customWidth="1"/>
    <col min="12570" max="12801" width="9" style="1"/>
    <col min="12802" max="12802" width="8.75" style="1" customWidth="1"/>
    <col min="12803" max="12804" width="7.33203125" style="1" customWidth="1"/>
    <col min="12805" max="12805" width="10.08203125" style="1" bestFit="1" customWidth="1"/>
    <col min="12806" max="12807" width="7.33203125" style="1" customWidth="1"/>
    <col min="12808" max="12808" width="8.58203125" style="1" customWidth="1"/>
    <col min="12809" max="12809" width="12.08203125" style="1" bestFit="1" customWidth="1"/>
    <col min="12810" max="12810" width="13.25" style="1" customWidth="1"/>
    <col min="12811" max="12811" width="12.08203125" style="1" bestFit="1" customWidth="1"/>
    <col min="12812" max="12813" width="11.5" style="1" customWidth="1"/>
    <col min="12814" max="12814" width="14.58203125" style="1" customWidth="1"/>
    <col min="12815" max="12815" width="31.58203125" style="1" customWidth="1"/>
    <col min="12816" max="12816" width="14.75" style="1" customWidth="1"/>
    <col min="12817" max="12817" width="22.75" style="1" bestFit="1" customWidth="1"/>
    <col min="12818" max="12818" width="17.08203125" style="1" bestFit="1" customWidth="1"/>
    <col min="12819" max="12819" width="16" style="1" bestFit="1" customWidth="1"/>
    <col min="12820" max="12820" width="11.58203125" style="1" customWidth="1"/>
    <col min="12821" max="12821" width="13.33203125" style="1" customWidth="1"/>
    <col min="12822" max="12822" width="12.83203125" style="1" customWidth="1"/>
    <col min="12823" max="12824" width="9" style="1"/>
    <col min="12825" max="12825" width="7.25" style="1" customWidth="1"/>
    <col min="12826" max="13057" width="9" style="1"/>
    <col min="13058" max="13058" width="8.75" style="1" customWidth="1"/>
    <col min="13059" max="13060" width="7.33203125" style="1" customWidth="1"/>
    <col min="13061" max="13061" width="10.08203125" style="1" bestFit="1" customWidth="1"/>
    <col min="13062" max="13063" width="7.33203125" style="1" customWidth="1"/>
    <col min="13064" max="13064" width="8.58203125" style="1" customWidth="1"/>
    <col min="13065" max="13065" width="12.08203125" style="1" bestFit="1" customWidth="1"/>
    <col min="13066" max="13066" width="13.25" style="1" customWidth="1"/>
    <col min="13067" max="13067" width="12.08203125" style="1" bestFit="1" customWidth="1"/>
    <col min="13068" max="13069" width="11.5" style="1" customWidth="1"/>
    <col min="13070" max="13070" width="14.58203125" style="1" customWidth="1"/>
    <col min="13071" max="13071" width="31.58203125" style="1" customWidth="1"/>
    <col min="13072" max="13072" width="14.75" style="1" customWidth="1"/>
    <col min="13073" max="13073" width="22.75" style="1" bestFit="1" customWidth="1"/>
    <col min="13074" max="13074" width="17.08203125" style="1" bestFit="1" customWidth="1"/>
    <col min="13075" max="13075" width="16" style="1" bestFit="1" customWidth="1"/>
    <col min="13076" max="13076" width="11.58203125" style="1" customWidth="1"/>
    <col min="13077" max="13077" width="13.33203125" style="1" customWidth="1"/>
    <col min="13078" max="13078" width="12.83203125" style="1" customWidth="1"/>
    <col min="13079" max="13080" width="9" style="1"/>
    <col min="13081" max="13081" width="7.25" style="1" customWidth="1"/>
    <col min="13082" max="13313" width="9" style="1"/>
    <col min="13314" max="13314" width="8.75" style="1" customWidth="1"/>
    <col min="13315" max="13316" width="7.33203125" style="1" customWidth="1"/>
    <col min="13317" max="13317" width="10.08203125" style="1" bestFit="1" customWidth="1"/>
    <col min="13318" max="13319" width="7.33203125" style="1" customWidth="1"/>
    <col min="13320" max="13320" width="8.58203125" style="1" customWidth="1"/>
    <col min="13321" max="13321" width="12.08203125" style="1" bestFit="1" customWidth="1"/>
    <col min="13322" max="13322" width="13.25" style="1" customWidth="1"/>
    <col min="13323" max="13323" width="12.08203125" style="1" bestFit="1" customWidth="1"/>
    <col min="13324" max="13325" width="11.5" style="1" customWidth="1"/>
    <col min="13326" max="13326" width="14.58203125" style="1" customWidth="1"/>
    <col min="13327" max="13327" width="31.58203125" style="1" customWidth="1"/>
    <col min="13328" max="13328" width="14.75" style="1" customWidth="1"/>
    <col min="13329" max="13329" width="22.75" style="1" bestFit="1" customWidth="1"/>
    <col min="13330" max="13330" width="17.08203125" style="1" bestFit="1" customWidth="1"/>
    <col min="13331" max="13331" width="16" style="1" bestFit="1" customWidth="1"/>
    <col min="13332" max="13332" width="11.58203125" style="1" customWidth="1"/>
    <col min="13333" max="13333" width="13.33203125" style="1" customWidth="1"/>
    <col min="13334" max="13334" width="12.83203125" style="1" customWidth="1"/>
    <col min="13335" max="13336" width="9" style="1"/>
    <col min="13337" max="13337" width="7.25" style="1" customWidth="1"/>
    <col min="13338" max="13569" width="9" style="1"/>
    <col min="13570" max="13570" width="8.75" style="1" customWidth="1"/>
    <col min="13571" max="13572" width="7.33203125" style="1" customWidth="1"/>
    <col min="13573" max="13573" width="10.08203125" style="1" bestFit="1" customWidth="1"/>
    <col min="13574" max="13575" width="7.33203125" style="1" customWidth="1"/>
    <col min="13576" max="13576" width="8.58203125" style="1" customWidth="1"/>
    <col min="13577" max="13577" width="12.08203125" style="1" bestFit="1" customWidth="1"/>
    <col min="13578" max="13578" width="13.25" style="1" customWidth="1"/>
    <col min="13579" max="13579" width="12.08203125" style="1" bestFit="1" customWidth="1"/>
    <col min="13580" max="13581" width="11.5" style="1" customWidth="1"/>
    <col min="13582" max="13582" width="14.58203125" style="1" customWidth="1"/>
    <col min="13583" max="13583" width="31.58203125" style="1" customWidth="1"/>
    <col min="13584" max="13584" width="14.75" style="1" customWidth="1"/>
    <col min="13585" max="13585" width="22.75" style="1" bestFit="1" customWidth="1"/>
    <col min="13586" max="13586" width="17.08203125" style="1" bestFit="1" customWidth="1"/>
    <col min="13587" max="13587" width="16" style="1" bestFit="1" customWidth="1"/>
    <col min="13588" max="13588" width="11.58203125" style="1" customWidth="1"/>
    <col min="13589" max="13589" width="13.33203125" style="1" customWidth="1"/>
    <col min="13590" max="13590" width="12.83203125" style="1" customWidth="1"/>
    <col min="13591" max="13592" width="9" style="1"/>
    <col min="13593" max="13593" width="7.25" style="1" customWidth="1"/>
    <col min="13594" max="13825" width="9" style="1"/>
    <col min="13826" max="13826" width="8.75" style="1" customWidth="1"/>
    <col min="13827" max="13828" width="7.33203125" style="1" customWidth="1"/>
    <col min="13829" max="13829" width="10.08203125" style="1" bestFit="1" customWidth="1"/>
    <col min="13830" max="13831" width="7.33203125" style="1" customWidth="1"/>
    <col min="13832" max="13832" width="8.58203125" style="1" customWidth="1"/>
    <col min="13833" max="13833" width="12.08203125" style="1" bestFit="1" customWidth="1"/>
    <col min="13834" max="13834" width="13.25" style="1" customWidth="1"/>
    <col min="13835" max="13835" width="12.08203125" style="1" bestFit="1" customWidth="1"/>
    <col min="13836" max="13837" width="11.5" style="1" customWidth="1"/>
    <col min="13838" max="13838" width="14.58203125" style="1" customWidth="1"/>
    <col min="13839" max="13839" width="31.58203125" style="1" customWidth="1"/>
    <col min="13840" max="13840" width="14.75" style="1" customWidth="1"/>
    <col min="13841" max="13841" width="22.75" style="1" bestFit="1" customWidth="1"/>
    <col min="13842" max="13842" width="17.08203125" style="1" bestFit="1" customWidth="1"/>
    <col min="13843" max="13843" width="16" style="1" bestFit="1" customWidth="1"/>
    <col min="13844" max="13844" width="11.58203125" style="1" customWidth="1"/>
    <col min="13845" max="13845" width="13.33203125" style="1" customWidth="1"/>
    <col min="13846" max="13846" width="12.83203125" style="1" customWidth="1"/>
    <col min="13847" max="13848" width="9" style="1"/>
    <col min="13849" max="13849" width="7.25" style="1" customWidth="1"/>
    <col min="13850" max="14081" width="9" style="1"/>
    <col min="14082" max="14082" width="8.75" style="1" customWidth="1"/>
    <col min="14083" max="14084" width="7.33203125" style="1" customWidth="1"/>
    <col min="14085" max="14085" width="10.08203125" style="1" bestFit="1" customWidth="1"/>
    <col min="14086" max="14087" width="7.33203125" style="1" customWidth="1"/>
    <col min="14088" max="14088" width="8.58203125" style="1" customWidth="1"/>
    <col min="14089" max="14089" width="12.08203125" style="1" bestFit="1" customWidth="1"/>
    <col min="14090" max="14090" width="13.25" style="1" customWidth="1"/>
    <col min="14091" max="14091" width="12.08203125" style="1" bestFit="1" customWidth="1"/>
    <col min="14092" max="14093" width="11.5" style="1" customWidth="1"/>
    <col min="14094" max="14094" width="14.58203125" style="1" customWidth="1"/>
    <col min="14095" max="14095" width="31.58203125" style="1" customWidth="1"/>
    <col min="14096" max="14096" width="14.75" style="1" customWidth="1"/>
    <col min="14097" max="14097" width="22.75" style="1" bestFit="1" customWidth="1"/>
    <col min="14098" max="14098" width="17.08203125" style="1" bestFit="1" customWidth="1"/>
    <col min="14099" max="14099" width="16" style="1" bestFit="1" customWidth="1"/>
    <col min="14100" max="14100" width="11.58203125" style="1" customWidth="1"/>
    <col min="14101" max="14101" width="13.33203125" style="1" customWidth="1"/>
    <col min="14102" max="14102" width="12.83203125" style="1" customWidth="1"/>
    <col min="14103" max="14104" width="9" style="1"/>
    <col min="14105" max="14105" width="7.25" style="1" customWidth="1"/>
    <col min="14106" max="14337" width="9" style="1"/>
    <col min="14338" max="14338" width="8.75" style="1" customWidth="1"/>
    <col min="14339" max="14340" width="7.33203125" style="1" customWidth="1"/>
    <col min="14341" max="14341" width="10.08203125" style="1" bestFit="1" customWidth="1"/>
    <col min="14342" max="14343" width="7.33203125" style="1" customWidth="1"/>
    <col min="14344" max="14344" width="8.58203125" style="1" customWidth="1"/>
    <col min="14345" max="14345" width="12.08203125" style="1" bestFit="1" customWidth="1"/>
    <col min="14346" max="14346" width="13.25" style="1" customWidth="1"/>
    <col min="14347" max="14347" width="12.08203125" style="1" bestFit="1" customWidth="1"/>
    <col min="14348" max="14349" width="11.5" style="1" customWidth="1"/>
    <col min="14350" max="14350" width="14.58203125" style="1" customWidth="1"/>
    <col min="14351" max="14351" width="31.58203125" style="1" customWidth="1"/>
    <col min="14352" max="14352" width="14.75" style="1" customWidth="1"/>
    <col min="14353" max="14353" width="22.75" style="1" bestFit="1" customWidth="1"/>
    <col min="14354" max="14354" width="17.08203125" style="1" bestFit="1" customWidth="1"/>
    <col min="14355" max="14355" width="16" style="1" bestFit="1" customWidth="1"/>
    <col min="14356" max="14356" width="11.58203125" style="1" customWidth="1"/>
    <col min="14357" max="14357" width="13.33203125" style="1" customWidth="1"/>
    <col min="14358" max="14358" width="12.83203125" style="1" customWidth="1"/>
    <col min="14359" max="14360" width="9" style="1"/>
    <col min="14361" max="14361" width="7.25" style="1" customWidth="1"/>
    <col min="14362" max="14593" width="9" style="1"/>
    <col min="14594" max="14594" width="8.75" style="1" customWidth="1"/>
    <col min="14595" max="14596" width="7.33203125" style="1" customWidth="1"/>
    <col min="14597" max="14597" width="10.08203125" style="1" bestFit="1" customWidth="1"/>
    <col min="14598" max="14599" width="7.33203125" style="1" customWidth="1"/>
    <col min="14600" max="14600" width="8.58203125" style="1" customWidth="1"/>
    <col min="14601" max="14601" width="12.08203125" style="1" bestFit="1" customWidth="1"/>
    <col min="14602" max="14602" width="13.25" style="1" customWidth="1"/>
    <col min="14603" max="14603" width="12.08203125" style="1" bestFit="1" customWidth="1"/>
    <col min="14604" max="14605" width="11.5" style="1" customWidth="1"/>
    <col min="14606" max="14606" width="14.58203125" style="1" customWidth="1"/>
    <col min="14607" max="14607" width="31.58203125" style="1" customWidth="1"/>
    <col min="14608" max="14608" width="14.75" style="1" customWidth="1"/>
    <col min="14609" max="14609" width="22.75" style="1" bestFit="1" customWidth="1"/>
    <col min="14610" max="14610" width="17.08203125" style="1" bestFit="1" customWidth="1"/>
    <col min="14611" max="14611" width="16" style="1" bestFit="1" customWidth="1"/>
    <col min="14612" max="14612" width="11.58203125" style="1" customWidth="1"/>
    <col min="14613" max="14613" width="13.33203125" style="1" customWidth="1"/>
    <col min="14614" max="14614" width="12.83203125" style="1" customWidth="1"/>
    <col min="14615" max="14616" width="9" style="1"/>
    <col min="14617" max="14617" width="7.25" style="1" customWidth="1"/>
    <col min="14618" max="14849" width="9" style="1"/>
    <col min="14850" max="14850" width="8.75" style="1" customWidth="1"/>
    <col min="14851" max="14852" width="7.33203125" style="1" customWidth="1"/>
    <col min="14853" max="14853" width="10.08203125" style="1" bestFit="1" customWidth="1"/>
    <col min="14854" max="14855" width="7.33203125" style="1" customWidth="1"/>
    <col min="14856" max="14856" width="8.58203125" style="1" customWidth="1"/>
    <col min="14857" max="14857" width="12.08203125" style="1" bestFit="1" customWidth="1"/>
    <col min="14858" max="14858" width="13.25" style="1" customWidth="1"/>
    <col min="14859" max="14859" width="12.08203125" style="1" bestFit="1" customWidth="1"/>
    <col min="14860" max="14861" width="11.5" style="1" customWidth="1"/>
    <col min="14862" max="14862" width="14.58203125" style="1" customWidth="1"/>
    <col min="14863" max="14863" width="31.58203125" style="1" customWidth="1"/>
    <col min="14864" max="14864" width="14.75" style="1" customWidth="1"/>
    <col min="14865" max="14865" width="22.75" style="1" bestFit="1" customWidth="1"/>
    <col min="14866" max="14866" width="17.08203125" style="1" bestFit="1" customWidth="1"/>
    <col min="14867" max="14867" width="16" style="1" bestFit="1" customWidth="1"/>
    <col min="14868" max="14868" width="11.58203125" style="1" customWidth="1"/>
    <col min="14869" max="14869" width="13.33203125" style="1" customWidth="1"/>
    <col min="14870" max="14870" width="12.83203125" style="1" customWidth="1"/>
    <col min="14871" max="14872" width="9" style="1"/>
    <col min="14873" max="14873" width="7.25" style="1" customWidth="1"/>
    <col min="14874" max="15105" width="9" style="1"/>
    <col min="15106" max="15106" width="8.75" style="1" customWidth="1"/>
    <col min="15107" max="15108" width="7.33203125" style="1" customWidth="1"/>
    <col min="15109" max="15109" width="10.08203125" style="1" bestFit="1" customWidth="1"/>
    <col min="15110" max="15111" width="7.33203125" style="1" customWidth="1"/>
    <col min="15112" max="15112" width="8.58203125" style="1" customWidth="1"/>
    <col min="15113" max="15113" width="12.08203125" style="1" bestFit="1" customWidth="1"/>
    <col min="15114" max="15114" width="13.25" style="1" customWidth="1"/>
    <col min="15115" max="15115" width="12.08203125" style="1" bestFit="1" customWidth="1"/>
    <col min="15116" max="15117" width="11.5" style="1" customWidth="1"/>
    <col min="15118" max="15118" width="14.58203125" style="1" customWidth="1"/>
    <col min="15119" max="15119" width="31.58203125" style="1" customWidth="1"/>
    <col min="15120" max="15120" width="14.75" style="1" customWidth="1"/>
    <col min="15121" max="15121" width="22.75" style="1" bestFit="1" customWidth="1"/>
    <col min="15122" max="15122" width="17.08203125" style="1" bestFit="1" customWidth="1"/>
    <col min="15123" max="15123" width="16" style="1" bestFit="1" customWidth="1"/>
    <col min="15124" max="15124" width="11.58203125" style="1" customWidth="1"/>
    <col min="15125" max="15125" width="13.33203125" style="1" customWidth="1"/>
    <col min="15126" max="15126" width="12.83203125" style="1" customWidth="1"/>
    <col min="15127" max="15128" width="9" style="1"/>
    <col min="15129" max="15129" width="7.25" style="1" customWidth="1"/>
    <col min="15130" max="15361" width="9" style="1"/>
    <col min="15362" max="15362" width="8.75" style="1" customWidth="1"/>
    <col min="15363" max="15364" width="7.33203125" style="1" customWidth="1"/>
    <col min="15365" max="15365" width="10.08203125" style="1" bestFit="1" customWidth="1"/>
    <col min="15366" max="15367" width="7.33203125" style="1" customWidth="1"/>
    <col min="15368" max="15368" width="8.58203125" style="1" customWidth="1"/>
    <col min="15369" max="15369" width="12.08203125" style="1" bestFit="1" customWidth="1"/>
    <col min="15370" max="15370" width="13.25" style="1" customWidth="1"/>
    <col min="15371" max="15371" width="12.08203125" style="1" bestFit="1" customWidth="1"/>
    <col min="15372" max="15373" width="11.5" style="1" customWidth="1"/>
    <col min="15374" max="15374" width="14.58203125" style="1" customWidth="1"/>
    <col min="15375" max="15375" width="31.58203125" style="1" customWidth="1"/>
    <col min="15376" max="15376" width="14.75" style="1" customWidth="1"/>
    <col min="15377" max="15377" width="22.75" style="1" bestFit="1" customWidth="1"/>
    <col min="15378" max="15378" width="17.08203125" style="1" bestFit="1" customWidth="1"/>
    <col min="15379" max="15379" width="16" style="1" bestFit="1" customWidth="1"/>
    <col min="15380" max="15380" width="11.58203125" style="1" customWidth="1"/>
    <col min="15381" max="15381" width="13.33203125" style="1" customWidth="1"/>
    <col min="15382" max="15382" width="12.83203125" style="1" customWidth="1"/>
    <col min="15383" max="15384" width="9" style="1"/>
    <col min="15385" max="15385" width="7.25" style="1" customWidth="1"/>
    <col min="15386" max="15617" width="9" style="1"/>
    <col min="15618" max="15618" width="8.75" style="1" customWidth="1"/>
    <col min="15619" max="15620" width="7.33203125" style="1" customWidth="1"/>
    <col min="15621" max="15621" width="10.08203125" style="1" bestFit="1" customWidth="1"/>
    <col min="15622" max="15623" width="7.33203125" style="1" customWidth="1"/>
    <col min="15624" max="15624" width="8.58203125" style="1" customWidth="1"/>
    <col min="15625" max="15625" width="12.08203125" style="1" bestFit="1" customWidth="1"/>
    <col min="15626" max="15626" width="13.25" style="1" customWidth="1"/>
    <col min="15627" max="15627" width="12.08203125" style="1" bestFit="1" customWidth="1"/>
    <col min="15628" max="15629" width="11.5" style="1" customWidth="1"/>
    <col min="15630" max="15630" width="14.58203125" style="1" customWidth="1"/>
    <col min="15631" max="15631" width="31.58203125" style="1" customWidth="1"/>
    <col min="15632" max="15632" width="14.75" style="1" customWidth="1"/>
    <col min="15633" max="15633" width="22.75" style="1" bestFit="1" customWidth="1"/>
    <col min="15634" max="15634" width="17.08203125" style="1" bestFit="1" customWidth="1"/>
    <col min="15635" max="15635" width="16" style="1" bestFit="1" customWidth="1"/>
    <col min="15636" max="15636" width="11.58203125" style="1" customWidth="1"/>
    <col min="15637" max="15637" width="13.33203125" style="1" customWidth="1"/>
    <col min="15638" max="15638" width="12.83203125" style="1" customWidth="1"/>
    <col min="15639" max="15640" width="9" style="1"/>
    <col min="15641" max="15641" width="7.25" style="1" customWidth="1"/>
    <col min="15642" max="15873" width="9" style="1"/>
    <col min="15874" max="15874" width="8.75" style="1" customWidth="1"/>
    <col min="15875" max="15876" width="7.33203125" style="1" customWidth="1"/>
    <col min="15877" max="15877" width="10.08203125" style="1" bestFit="1" customWidth="1"/>
    <col min="15878" max="15879" width="7.33203125" style="1" customWidth="1"/>
    <col min="15880" max="15880" width="8.58203125" style="1" customWidth="1"/>
    <col min="15881" max="15881" width="12.08203125" style="1" bestFit="1" customWidth="1"/>
    <col min="15882" max="15882" width="13.25" style="1" customWidth="1"/>
    <col min="15883" max="15883" width="12.08203125" style="1" bestFit="1" customWidth="1"/>
    <col min="15884" max="15885" width="11.5" style="1" customWidth="1"/>
    <col min="15886" max="15886" width="14.58203125" style="1" customWidth="1"/>
    <col min="15887" max="15887" width="31.58203125" style="1" customWidth="1"/>
    <col min="15888" max="15888" width="14.75" style="1" customWidth="1"/>
    <col min="15889" max="15889" width="22.75" style="1" bestFit="1" customWidth="1"/>
    <col min="15890" max="15890" width="17.08203125" style="1" bestFit="1" customWidth="1"/>
    <col min="15891" max="15891" width="16" style="1" bestFit="1" customWidth="1"/>
    <col min="15892" max="15892" width="11.58203125" style="1" customWidth="1"/>
    <col min="15893" max="15893" width="13.33203125" style="1" customWidth="1"/>
    <col min="15894" max="15894" width="12.83203125" style="1" customWidth="1"/>
    <col min="15895" max="15896" width="9" style="1"/>
    <col min="15897" max="15897" width="7.25" style="1" customWidth="1"/>
    <col min="15898" max="16129" width="9" style="1"/>
    <col min="16130" max="16130" width="8.75" style="1" customWidth="1"/>
    <col min="16131" max="16132" width="7.33203125" style="1" customWidth="1"/>
    <col min="16133" max="16133" width="10.08203125" style="1" bestFit="1" customWidth="1"/>
    <col min="16134" max="16135" width="7.33203125" style="1" customWidth="1"/>
    <col min="16136" max="16136" width="8.58203125" style="1" customWidth="1"/>
    <col min="16137" max="16137" width="12.08203125" style="1" bestFit="1" customWidth="1"/>
    <col min="16138" max="16138" width="13.25" style="1" customWidth="1"/>
    <col min="16139" max="16139" width="12.08203125" style="1" bestFit="1" customWidth="1"/>
    <col min="16140" max="16141" width="11.5" style="1" customWidth="1"/>
    <col min="16142" max="16142" width="14.58203125" style="1" customWidth="1"/>
    <col min="16143" max="16143" width="31.58203125" style="1" customWidth="1"/>
    <col min="16144" max="16144" width="14.75" style="1" customWidth="1"/>
    <col min="16145" max="16145" width="22.75" style="1" bestFit="1" customWidth="1"/>
    <col min="16146" max="16146" width="17.08203125" style="1" bestFit="1" customWidth="1"/>
    <col min="16147" max="16147" width="16" style="1" bestFit="1" customWidth="1"/>
    <col min="16148" max="16148" width="11.58203125" style="1" customWidth="1"/>
    <col min="16149" max="16149" width="13.33203125" style="1" customWidth="1"/>
    <col min="16150" max="16150" width="12.83203125" style="1" customWidth="1"/>
    <col min="16151" max="16152" width="9" style="1"/>
    <col min="16153" max="16153" width="7.25" style="1" customWidth="1"/>
    <col min="16154" max="16384" width="9" style="1"/>
  </cols>
  <sheetData>
    <row r="1" spans="1:29" ht="30" customHeight="1">
      <c r="G1" s="32" t="s">
        <v>25</v>
      </c>
      <c r="H1" s="32"/>
      <c r="I1" s="32"/>
      <c r="J1" s="32"/>
      <c r="K1" s="32"/>
      <c r="L1" s="32"/>
      <c r="M1" s="32"/>
      <c r="N1" s="32"/>
      <c r="O1" s="32"/>
      <c r="P1" s="32"/>
    </row>
    <row r="2" spans="1:29" ht="22.5" customHeight="1">
      <c r="A2" s="33" t="s">
        <v>26</v>
      </c>
      <c r="B2" s="33"/>
      <c r="C2" s="33"/>
      <c r="G2" s="2"/>
    </row>
    <row r="3" spans="1:29" ht="15.75" customHeight="1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/>
      <c r="L3" s="4">
        <v>11</v>
      </c>
      <c r="M3" s="4"/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/>
      <c r="V3" s="5"/>
      <c r="Z3" s="34" t="s">
        <v>27</v>
      </c>
      <c r="AA3" s="35"/>
      <c r="AB3" s="35"/>
      <c r="AC3" s="35"/>
    </row>
    <row r="4" spans="1:29" s="8" customFormat="1" ht="32.25" customHeight="1">
      <c r="A4" s="36" t="s">
        <v>28</v>
      </c>
      <c r="B4" s="38" t="s">
        <v>29</v>
      </c>
      <c r="C4" s="38"/>
      <c r="D4" s="39" t="s">
        <v>30</v>
      </c>
      <c r="E4" s="38" t="s">
        <v>31</v>
      </c>
      <c r="F4" s="38"/>
      <c r="G4" s="39" t="s">
        <v>32</v>
      </c>
      <c r="H4" s="6" t="s">
        <v>33</v>
      </c>
      <c r="I4" s="6" t="s">
        <v>34</v>
      </c>
      <c r="J4" s="39" t="s">
        <v>35</v>
      </c>
      <c r="K4" s="40" t="s">
        <v>61</v>
      </c>
      <c r="L4" s="39" t="s">
        <v>36</v>
      </c>
      <c r="M4" s="39" t="s">
        <v>37</v>
      </c>
      <c r="N4" s="39" t="s">
        <v>38</v>
      </c>
      <c r="O4" s="39" t="s">
        <v>39</v>
      </c>
      <c r="P4" s="43" t="s">
        <v>40</v>
      </c>
      <c r="Q4" s="39" t="s">
        <v>41</v>
      </c>
      <c r="R4" s="39" t="s">
        <v>42</v>
      </c>
      <c r="S4" s="39" t="s">
        <v>43</v>
      </c>
      <c r="T4" s="39" t="s">
        <v>44</v>
      </c>
      <c r="U4" s="40" t="s">
        <v>45</v>
      </c>
      <c r="V4" s="7"/>
      <c r="Z4" s="34"/>
      <c r="AA4" s="35"/>
      <c r="AB4" s="35"/>
      <c r="AC4" s="35"/>
    </row>
    <row r="5" spans="1:29" s="8" customFormat="1" ht="28.5" customHeight="1">
      <c r="A5" s="37"/>
      <c r="B5" s="9" t="s">
        <v>46</v>
      </c>
      <c r="C5" s="9" t="s">
        <v>46</v>
      </c>
      <c r="D5" s="38"/>
      <c r="E5" s="9" t="s">
        <v>47</v>
      </c>
      <c r="F5" s="9" t="s">
        <v>46</v>
      </c>
      <c r="G5" s="38"/>
      <c r="H5" s="10">
        <v>3500</v>
      </c>
      <c r="I5" s="10"/>
      <c r="J5" s="38"/>
      <c r="K5" s="41"/>
      <c r="L5" s="39"/>
      <c r="M5" s="39"/>
      <c r="N5" s="39"/>
      <c r="O5" s="38"/>
      <c r="P5" s="44"/>
      <c r="Q5" s="38"/>
      <c r="R5" s="38"/>
      <c r="S5" s="38"/>
      <c r="T5" s="38"/>
      <c r="U5" s="41"/>
      <c r="V5" s="7"/>
      <c r="Z5" s="34"/>
      <c r="AA5" s="35"/>
      <c r="AB5" s="35"/>
      <c r="AC5" s="35"/>
    </row>
    <row r="6" spans="1:29" s="18" customFormat="1" ht="35.25" customHeight="1">
      <c r="A6" s="11">
        <v>101</v>
      </c>
      <c r="B6" s="12">
        <v>24</v>
      </c>
      <c r="C6" s="12">
        <v>182</v>
      </c>
      <c r="D6" s="12">
        <f t="shared" ref="D6:D14" si="0">IF(C6&gt;B6,C6-B6,0)</f>
        <v>158</v>
      </c>
      <c r="E6" s="12"/>
      <c r="F6" s="12"/>
      <c r="G6" s="12">
        <f t="shared" ref="G6:G14" si="1">IF((F6&gt;E6),F6-E6,0)</f>
        <v>0</v>
      </c>
      <c r="H6" s="12">
        <f>IF((D6=" ")," ",D6*'[1]Thông Báo tháng'!$Y$7)</f>
        <v>553000</v>
      </c>
      <c r="I6" s="12"/>
      <c r="J6" s="12">
        <v>4200000</v>
      </c>
      <c r="K6" s="12"/>
      <c r="L6" s="46">
        <f>(T6-1)*100000</f>
        <v>200000</v>
      </c>
      <c r="M6" s="12"/>
      <c r="N6" s="12">
        <f t="shared" ref="N6:N14" si="2">+T6*100000</f>
        <v>300000</v>
      </c>
      <c r="O6" s="12">
        <v>4200000</v>
      </c>
      <c r="P6" s="29">
        <f t="shared" ref="P6:P14" si="3">SUM(H6:N6)</f>
        <v>5253000</v>
      </c>
      <c r="Q6" s="14" t="s">
        <v>62</v>
      </c>
      <c r="R6" s="15"/>
      <c r="S6" s="16"/>
      <c r="T6" s="17">
        <v>3</v>
      </c>
      <c r="U6" s="17"/>
      <c r="V6" s="12">
        <f>+(L6+M6+N6)*T6</f>
        <v>1500000</v>
      </c>
      <c r="W6" s="18" t="s">
        <v>63</v>
      </c>
    </row>
    <row r="7" spans="1:29" s="19" customFormat="1" ht="37.5" customHeight="1">
      <c r="A7" s="11">
        <v>102</v>
      </c>
      <c r="B7" s="12">
        <v>536</v>
      </c>
      <c r="C7" s="12">
        <v>798</v>
      </c>
      <c r="D7" s="12">
        <f t="shared" si="0"/>
        <v>262</v>
      </c>
      <c r="E7" s="12"/>
      <c r="F7" s="12"/>
      <c r="G7" s="12">
        <f t="shared" si="1"/>
        <v>0</v>
      </c>
      <c r="H7" s="12">
        <f>IF((D7=" ")," ",D7*'[1]Thông Báo tháng'!$Y$7)</f>
        <v>917000</v>
      </c>
      <c r="I7" s="12">
        <f t="shared" ref="I7:I14" si="4">T7*100000</f>
        <v>300000</v>
      </c>
      <c r="J7" s="12">
        <v>4000000</v>
      </c>
      <c r="K7" s="12">
        <v>100000</v>
      </c>
      <c r="L7" s="12">
        <f t="shared" ref="L7:L14" si="5">+T7*100000</f>
        <v>300000</v>
      </c>
      <c r="M7" s="12"/>
      <c r="N7" s="12">
        <f t="shared" si="2"/>
        <v>300000</v>
      </c>
      <c r="O7" s="12">
        <f>J7</f>
        <v>4000000</v>
      </c>
      <c r="P7" s="29">
        <f t="shared" si="3"/>
        <v>5917000</v>
      </c>
      <c r="Q7" s="14" t="s">
        <v>60</v>
      </c>
      <c r="R7" s="15">
        <v>36202011718</v>
      </c>
      <c r="S7" s="16">
        <v>799284454</v>
      </c>
      <c r="T7" s="17">
        <v>3</v>
      </c>
      <c r="U7" s="17"/>
      <c r="V7" s="12">
        <f t="shared" ref="V7:V14" si="6">+(L7+M7+N7)*T7</f>
        <v>1800000</v>
      </c>
    </row>
    <row r="8" spans="1:29" s="18" customFormat="1" ht="34.15" customHeight="1">
      <c r="A8" s="11">
        <v>103</v>
      </c>
      <c r="B8" s="12"/>
      <c r="C8" s="12">
        <v>310</v>
      </c>
      <c r="D8" s="12"/>
      <c r="E8" s="12"/>
      <c r="F8" s="12"/>
      <c r="G8" s="12">
        <f t="shared" si="1"/>
        <v>0</v>
      </c>
      <c r="H8" s="12">
        <f>IF((D8=" ")," ",D8*'[1]Thông Báo tháng'!$Y$7)</f>
        <v>0</v>
      </c>
      <c r="I8" s="12"/>
      <c r="J8" s="12"/>
      <c r="K8" s="12">
        <v>0</v>
      </c>
      <c r="L8" s="12"/>
      <c r="M8" s="12"/>
      <c r="N8" s="12"/>
      <c r="O8" s="12"/>
      <c r="P8" s="13"/>
      <c r="Q8" s="14"/>
      <c r="R8" s="15"/>
      <c r="S8" s="16"/>
      <c r="T8" s="17"/>
      <c r="U8" s="17"/>
      <c r="V8" s="12">
        <f t="shared" si="6"/>
        <v>0</v>
      </c>
    </row>
    <row r="9" spans="1:29" s="19" customFormat="1" ht="40.4" customHeight="1">
      <c r="A9" s="11">
        <v>201</v>
      </c>
      <c r="B9" s="12">
        <v>1190</v>
      </c>
      <c r="C9" s="12">
        <v>1529</v>
      </c>
      <c r="D9" s="12">
        <f t="shared" si="0"/>
        <v>339</v>
      </c>
      <c r="E9" s="12"/>
      <c r="F9" s="12"/>
      <c r="G9" s="12">
        <f t="shared" si="1"/>
        <v>0</v>
      </c>
      <c r="H9" s="12">
        <f>IF((D9=" ")," ",D9*'[1]Thông Báo tháng'!$Y$7)</f>
        <v>1186500</v>
      </c>
      <c r="I9" s="12">
        <f t="shared" si="4"/>
        <v>500000</v>
      </c>
      <c r="J9" s="12">
        <v>4200000</v>
      </c>
      <c r="K9" s="12">
        <v>100000</v>
      </c>
      <c r="L9" s="12">
        <f t="shared" si="5"/>
        <v>500000</v>
      </c>
      <c r="M9" s="12"/>
      <c r="N9" s="12">
        <f>L9</f>
        <v>500000</v>
      </c>
      <c r="O9" s="12">
        <v>4200000</v>
      </c>
      <c r="P9" s="29">
        <f t="shared" si="3"/>
        <v>6986500</v>
      </c>
      <c r="Q9" s="14" t="s">
        <v>19</v>
      </c>
      <c r="R9" s="15" t="s">
        <v>48</v>
      </c>
      <c r="S9" s="20" t="s">
        <v>49</v>
      </c>
      <c r="T9" s="17">
        <v>5</v>
      </c>
      <c r="U9" s="21">
        <v>44929</v>
      </c>
      <c r="V9" s="12">
        <f t="shared" si="6"/>
        <v>5000000</v>
      </c>
    </row>
    <row r="10" spans="1:29" s="22" customFormat="1" ht="31.5" customHeight="1">
      <c r="A10" s="11">
        <v>202</v>
      </c>
      <c r="B10" s="12">
        <v>60</v>
      </c>
      <c r="C10" s="12">
        <v>101</v>
      </c>
      <c r="D10" s="12">
        <f t="shared" si="0"/>
        <v>41</v>
      </c>
      <c r="E10" s="12"/>
      <c r="F10" s="12"/>
      <c r="G10" s="12">
        <f t="shared" si="1"/>
        <v>0</v>
      </c>
      <c r="H10" s="12">
        <f>IF((D10=" ")," ",D10*'[1]Thông Báo tháng'!$Y$7)</f>
        <v>143500</v>
      </c>
      <c r="I10" s="12">
        <f t="shared" si="4"/>
        <v>100000</v>
      </c>
      <c r="J10" s="12">
        <v>5000000</v>
      </c>
      <c r="K10" s="12">
        <v>100000</v>
      </c>
      <c r="L10" s="12">
        <f t="shared" si="5"/>
        <v>100000</v>
      </c>
      <c r="M10" s="12"/>
      <c r="N10" s="12">
        <f t="shared" si="2"/>
        <v>100000</v>
      </c>
      <c r="O10" s="12"/>
      <c r="P10" s="29">
        <f t="shared" si="3"/>
        <v>5543500</v>
      </c>
      <c r="Q10" s="14" t="s">
        <v>20</v>
      </c>
      <c r="R10" s="15">
        <v>280000096</v>
      </c>
      <c r="S10" s="20" t="s">
        <v>50</v>
      </c>
      <c r="T10" s="17">
        <v>1</v>
      </c>
      <c r="U10" s="21">
        <v>44929</v>
      </c>
      <c r="V10" s="12">
        <f t="shared" si="6"/>
        <v>200000</v>
      </c>
    </row>
    <row r="11" spans="1:29" s="22" customFormat="1" ht="27.4" customHeight="1">
      <c r="A11" s="11">
        <v>203</v>
      </c>
      <c r="B11" s="12">
        <v>241</v>
      </c>
      <c r="C11" s="12">
        <v>411</v>
      </c>
      <c r="D11" s="12">
        <f t="shared" si="0"/>
        <v>170</v>
      </c>
      <c r="E11" s="12"/>
      <c r="F11" s="12"/>
      <c r="G11" s="12">
        <f t="shared" si="1"/>
        <v>0</v>
      </c>
      <c r="H11" s="12">
        <f>IF((D11=" ")," ",D11*'[1]Thông Báo tháng'!$Y$7)</f>
        <v>595000</v>
      </c>
      <c r="I11" s="12">
        <f t="shared" si="4"/>
        <v>200000</v>
      </c>
      <c r="J11" s="12">
        <v>4000000</v>
      </c>
      <c r="K11" s="12">
        <v>100000</v>
      </c>
      <c r="L11" s="12">
        <f t="shared" si="5"/>
        <v>200000</v>
      </c>
      <c r="M11" s="12"/>
      <c r="N11" s="12" t="s">
        <v>53</v>
      </c>
      <c r="O11" s="12">
        <v>4000000</v>
      </c>
      <c r="P11" s="29">
        <f t="shared" si="3"/>
        <v>5095000</v>
      </c>
      <c r="Q11" s="14" t="s">
        <v>21</v>
      </c>
      <c r="R11" s="15" t="s">
        <v>51</v>
      </c>
      <c r="S11" s="20" t="s">
        <v>52</v>
      </c>
      <c r="T11" s="17">
        <v>2</v>
      </c>
      <c r="U11" s="21">
        <v>45201</v>
      </c>
      <c r="V11" s="12" t="e">
        <f t="shared" si="6"/>
        <v>#VALUE!</v>
      </c>
    </row>
    <row r="12" spans="1:29" s="18" customFormat="1" ht="32.9" customHeight="1">
      <c r="A12" s="11">
        <v>301</v>
      </c>
      <c r="B12" s="12">
        <v>114</v>
      </c>
      <c r="C12" s="12">
        <v>236</v>
      </c>
      <c r="D12" s="12">
        <f t="shared" si="0"/>
        <v>122</v>
      </c>
      <c r="E12" s="12"/>
      <c r="F12" s="12"/>
      <c r="G12" s="12">
        <f t="shared" si="1"/>
        <v>0</v>
      </c>
      <c r="H12" s="12">
        <f>IF((D12=" ")," ",D12*'[1]Thông Báo tháng'!$Y$7)</f>
        <v>427000</v>
      </c>
      <c r="I12" s="12">
        <f t="shared" si="4"/>
        <v>200000</v>
      </c>
      <c r="J12" s="12">
        <v>4500000</v>
      </c>
      <c r="K12" s="12">
        <v>100000</v>
      </c>
      <c r="L12" s="12">
        <f t="shared" si="5"/>
        <v>200000</v>
      </c>
      <c r="M12" s="12"/>
      <c r="N12" s="12">
        <f t="shared" si="2"/>
        <v>200000</v>
      </c>
      <c r="O12" s="12">
        <v>4500000</v>
      </c>
      <c r="P12" s="29">
        <f t="shared" si="3"/>
        <v>5627000</v>
      </c>
      <c r="Q12" s="14" t="s">
        <v>22</v>
      </c>
      <c r="R12" s="15">
        <v>25199001216</v>
      </c>
      <c r="S12" s="16">
        <v>828279799</v>
      </c>
      <c r="T12" s="17">
        <v>2</v>
      </c>
      <c r="U12" s="17" t="s">
        <v>54</v>
      </c>
      <c r="V12" s="12">
        <f t="shared" si="6"/>
        <v>800000</v>
      </c>
    </row>
    <row r="13" spans="1:29" s="22" customFormat="1" ht="33.4" customHeight="1">
      <c r="A13" s="11">
        <v>302</v>
      </c>
      <c r="B13" s="12">
        <v>299</v>
      </c>
      <c r="C13" s="12">
        <v>468</v>
      </c>
      <c r="D13" s="12">
        <f t="shared" si="0"/>
        <v>169</v>
      </c>
      <c r="E13" s="12"/>
      <c r="F13" s="12"/>
      <c r="G13" s="12">
        <f t="shared" si="1"/>
        <v>0</v>
      </c>
      <c r="H13" s="12">
        <f>IF((D13=" ")," ",D13*'[1]Thông Báo tháng'!$Y$7)</f>
        <v>591500</v>
      </c>
      <c r="I13" s="12">
        <f t="shared" si="4"/>
        <v>200000</v>
      </c>
      <c r="J13" s="12">
        <v>4000000</v>
      </c>
      <c r="K13" s="12">
        <v>100000</v>
      </c>
      <c r="L13" s="12">
        <f t="shared" si="5"/>
        <v>200000</v>
      </c>
      <c r="M13" s="12">
        <v>140000</v>
      </c>
      <c r="N13" s="12">
        <f t="shared" si="2"/>
        <v>200000</v>
      </c>
      <c r="O13" s="12">
        <v>4000000</v>
      </c>
      <c r="P13" s="29">
        <f t="shared" si="3"/>
        <v>5431500</v>
      </c>
      <c r="Q13" s="14" t="s">
        <v>23</v>
      </c>
      <c r="R13" s="15" t="s">
        <v>55</v>
      </c>
      <c r="S13" s="20" t="s">
        <v>56</v>
      </c>
      <c r="T13" s="17">
        <v>2</v>
      </c>
      <c r="U13" s="21">
        <v>44928</v>
      </c>
      <c r="V13" s="12">
        <f t="shared" si="6"/>
        <v>1080000</v>
      </c>
    </row>
    <row r="14" spans="1:29" s="22" customFormat="1" ht="40.5" customHeight="1">
      <c r="A14" s="11">
        <v>303</v>
      </c>
      <c r="B14" s="12">
        <v>196</v>
      </c>
      <c r="C14" s="12">
        <v>309</v>
      </c>
      <c r="D14" s="12">
        <f t="shared" si="0"/>
        <v>113</v>
      </c>
      <c r="E14" s="12"/>
      <c r="F14" s="12"/>
      <c r="G14" s="12">
        <f t="shared" si="1"/>
        <v>0</v>
      </c>
      <c r="H14" s="12">
        <f>IF((D14=" ")," ",D14*'[1]Thông Báo tháng'!$Y$7)</f>
        <v>395500</v>
      </c>
      <c r="I14" s="12">
        <f t="shared" si="4"/>
        <v>200000</v>
      </c>
      <c r="J14" s="12">
        <v>4000000</v>
      </c>
      <c r="K14" s="12">
        <v>100000</v>
      </c>
      <c r="L14" s="12">
        <f t="shared" si="5"/>
        <v>200000</v>
      </c>
      <c r="M14" s="12"/>
      <c r="N14" s="12">
        <f t="shared" si="2"/>
        <v>200000</v>
      </c>
      <c r="O14" s="12">
        <v>4000000</v>
      </c>
      <c r="P14" s="29">
        <f t="shared" si="3"/>
        <v>5095500</v>
      </c>
      <c r="Q14" s="14" t="s">
        <v>24</v>
      </c>
      <c r="R14" s="15" t="s">
        <v>57</v>
      </c>
      <c r="S14" s="20" t="s">
        <v>58</v>
      </c>
      <c r="T14" s="17">
        <v>2</v>
      </c>
      <c r="U14" s="21">
        <v>44928</v>
      </c>
      <c r="V14" s="12">
        <f t="shared" si="6"/>
        <v>800000</v>
      </c>
    </row>
    <row r="15" spans="1:29" s="27" customFormat="1" ht="33" customHeight="1">
      <c r="A15" s="42" t="s">
        <v>59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13">
        <f>SUM(P6:P14)</f>
        <v>44949000</v>
      </c>
      <c r="Q15" s="23"/>
      <c r="R15" s="24"/>
      <c r="S15" s="25"/>
      <c r="T15" s="26"/>
      <c r="U15" s="26"/>
      <c r="V15" s="26"/>
    </row>
    <row r="16" spans="1:2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</sheetData>
  <mergeCells count="21">
    <mergeCell ref="A15:O15"/>
    <mergeCell ref="M4:M5"/>
    <mergeCell ref="N4:N5"/>
    <mergeCell ref="O4:O5"/>
    <mergeCell ref="P4:P5"/>
    <mergeCell ref="G1:P1"/>
    <mergeCell ref="A2:C2"/>
    <mergeCell ref="Z3:AC5"/>
    <mergeCell ref="A4:A5"/>
    <mergeCell ref="B4:C4"/>
    <mergeCell ref="D4:D5"/>
    <mergeCell ref="E4:F4"/>
    <mergeCell ref="G4:G5"/>
    <mergeCell ref="J4:J5"/>
    <mergeCell ref="L4:L5"/>
    <mergeCell ref="K4:K5"/>
    <mergeCell ref="S4:S5"/>
    <mergeCell ref="T4:T5"/>
    <mergeCell ref="U4:U5"/>
    <mergeCell ref="Q4:Q5"/>
    <mergeCell ref="R4:R5"/>
  </mergeCells>
  <pageMargins left="0.75" right="0.75" top="1" bottom="1" header="0.5" footer="0.5"/>
  <pageSetup scale="57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dich-vu</vt:lpstr>
      <vt:lpstr>Tổng hợp</vt:lpstr>
      <vt:lpstr>Phong</vt:lpstr>
      <vt:lpstr>SL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2023-03-27T02:20:44Z</dcterms:created>
  <dcterms:modified xsi:type="dcterms:W3CDTF">2023-05-02T03:55:30Z</dcterms:modified>
  <cp:category>Excel</cp:category>
</cp:coreProperties>
</file>