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 codeName="{8C4F1C90-05EB-6A55-5F09-09C24B55AC0B}"/>
  <workbookPr codeName="ThisWorkbook" defaultThemeVersion="124226"/>
  <bookViews>
    <workbookView xWindow="480" yWindow="30" windowWidth="22995" windowHeight="10050"/>
  </bookViews>
  <sheets>
    <sheet name="Tien_nha" sheetId="29" r:id="rId1"/>
  </sheets>
  <definedNames>
    <definedName name="_xlnm._FilterDatabase" localSheetId="0" hidden="1">Tien_nha!$A$2:$W$24</definedName>
  </definedNames>
  <calcPr calcId="144525"/>
</workbook>
</file>

<file path=xl/calcChain.xml><?xml version="1.0" encoding="utf-8"?>
<calcChain xmlns="http://schemas.openxmlformats.org/spreadsheetml/2006/main">
  <c r="R12" i="29" l="1"/>
  <c r="N4" i="29" l="1"/>
  <c r="P4" i="29" s="1"/>
  <c r="N5" i="29"/>
  <c r="P5" i="29" s="1"/>
  <c r="N6" i="29"/>
  <c r="P6" i="29" s="1"/>
  <c r="N7" i="29"/>
  <c r="P7" i="29" s="1"/>
  <c r="N8" i="29"/>
  <c r="P8" i="29" s="1"/>
  <c r="N9" i="29"/>
  <c r="P9" i="29" s="1"/>
  <c r="N10" i="29"/>
  <c r="P10" i="29" s="1"/>
  <c r="N11" i="29"/>
  <c r="P11" i="29" s="1"/>
  <c r="N12" i="29"/>
  <c r="P12" i="29" s="1"/>
  <c r="N13" i="29"/>
  <c r="N14" i="29"/>
  <c r="P14" i="29" s="1"/>
  <c r="N15" i="29"/>
  <c r="P15" i="29" s="1"/>
  <c r="N16" i="29"/>
  <c r="P16" i="29" s="1"/>
  <c r="N17" i="29"/>
  <c r="P17" i="29" s="1"/>
  <c r="N18" i="29"/>
  <c r="P18" i="29" s="1"/>
  <c r="N19" i="29"/>
  <c r="P19" i="29" s="1"/>
  <c r="N20" i="29"/>
  <c r="P20" i="29" s="1"/>
  <c r="N21" i="29"/>
  <c r="P21" i="29" s="1"/>
  <c r="N22" i="29"/>
  <c r="P22" i="29" s="1"/>
  <c r="N23" i="29"/>
  <c r="P23" i="29" s="1"/>
  <c r="V24" i="29"/>
  <c r="F24" i="29"/>
  <c r="E24" i="29"/>
  <c r="K4" i="29"/>
  <c r="M4" i="29" s="1"/>
  <c r="K5" i="29"/>
  <c r="M5" i="29" s="1"/>
  <c r="K6" i="29"/>
  <c r="M6" i="29" s="1"/>
  <c r="K7" i="29"/>
  <c r="M7" i="29" s="1"/>
  <c r="K8" i="29"/>
  <c r="M8" i="29" s="1"/>
  <c r="K9" i="29"/>
  <c r="M9" i="29" s="1"/>
  <c r="K10" i="29"/>
  <c r="M10" i="29" s="1"/>
  <c r="K11" i="29"/>
  <c r="M11" i="29" s="1"/>
  <c r="K12" i="29"/>
  <c r="M12" i="29" s="1"/>
  <c r="K13" i="29"/>
  <c r="M13" i="29" s="1"/>
  <c r="K14" i="29"/>
  <c r="M14" i="29" s="1"/>
  <c r="K15" i="29"/>
  <c r="M15" i="29" s="1"/>
  <c r="K16" i="29"/>
  <c r="M16" i="29" s="1"/>
  <c r="K17" i="29"/>
  <c r="M17" i="29" s="1"/>
  <c r="K18" i="29"/>
  <c r="M18" i="29" s="1"/>
  <c r="K19" i="29"/>
  <c r="M19" i="29" s="1"/>
  <c r="K20" i="29"/>
  <c r="M20" i="29" s="1"/>
  <c r="K21" i="29"/>
  <c r="M21" i="29" s="1"/>
  <c r="K22" i="29"/>
  <c r="M22" i="29" s="1"/>
  <c r="K23" i="29"/>
  <c r="M23" i="29" s="1"/>
  <c r="P13" i="29"/>
  <c r="N3" i="29"/>
  <c r="P3" i="29" s="1"/>
  <c r="K3" i="29"/>
  <c r="M3" i="29" s="1"/>
  <c r="S23" i="29" l="1"/>
  <c r="T23" i="29" s="1"/>
  <c r="W23" i="29" s="1"/>
  <c r="S19" i="29"/>
  <c r="T19" i="29" s="1"/>
  <c r="S15" i="29"/>
  <c r="T15" i="29" s="1"/>
  <c r="W15" i="29" s="1"/>
  <c r="S11" i="29"/>
  <c r="T11" i="29" s="1"/>
  <c r="W11" i="29" s="1"/>
  <c r="S7" i="29"/>
  <c r="T7" i="29" s="1"/>
  <c r="W7" i="29" s="1"/>
  <c r="S5" i="29"/>
  <c r="T5" i="29" s="1"/>
  <c r="W5" i="29" s="1"/>
  <c r="S10" i="29"/>
  <c r="T10" i="29" s="1"/>
  <c r="W10" i="29" s="1"/>
  <c r="S17" i="29"/>
  <c r="T17" i="29" s="1"/>
  <c r="S9" i="29"/>
  <c r="T9" i="29" s="1"/>
  <c r="S21" i="29"/>
  <c r="T21" i="29" s="1"/>
  <c r="W21" i="29" s="1"/>
  <c r="S13" i="29"/>
  <c r="T13" i="29" s="1"/>
  <c r="W13" i="29" s="1"/>
  <c r="S22" i="29"/>
  <c r="T22" i="29" s="1"/>
  <c r="W22" i="29" s="1"/>
  <c r="S18" i="29"/>
  <c r="T18" i="29" s="1"/>
  <c r="S14" i="29"/>
  <c r="T14" i="29" s="1"/>
  <c r="W14" i="29" s="1"/>
  <c r="S6" i="29"/>
  <c r="T6" i="29" s="1"/>
  <c r="W6" i="29" s="1"/>
  <c r="S20" i="29"/>
  <c r="T20" i="29" s="1"/>
  <c r="W20" i="29" s="1"/>
  <c r="S16" i="29"/>
  <c r="T16" i="29" s="1"/>
  <c r="W16" i="29" s="1"/>
  <c r="S12" i="29"/>
  <c r="T12" i="29" s="1"/>
  <c r="W12" i="29" s="1"/>
  <c r="S8" i="29"/>
  <c r="T8" i="29" s="1"/>
  <c r="W8" i="29" s="1"/>
  <c r="S4" i="29"/>
  <c r="T4" i="29" s="1"/>
  <c r="W4" i="29" s="1"/>
  <c r="N24" i="29"/>
  <c r="R24" i="29"/>
  <c r="K24" i="29"/>
  <c r="M24" i="29"/>
  <c r="P24" i="29"/>
  <c r="S3" i="29"/>
  <c r="S24" i="29" l="1"/>
  <c r="T3" i="29"/>
  <c r="T24" i="29" l="1"/>
  <c r="W3" i="29"/>
  <c r="W24" i="29" s="1"/>
</calcChain>
</file>

<file path=xl/sharedStrings.xml><?xml version="1.0" encoding="utf-8"?>
<sst xmlns="http://schemas.openxmlformats.org/spreadsheetml/2006/main" count="63" uniqueCount="59">
  <si>
    <t>Note</t>
  </si>
  <si>
    <t>Số phòng</t>
  </si>
  <si>
    <t>Người thuê</t>
  </si>
  <si>
    <t>Số đt</t>
  </si>
  <si>
    <t>Số người</t>
  </si>
  <si>
    <t xml:space="preserve">Cũ </t>
  </si>
  <si>
    <t>Mới</t>
  </si>
  <si>
    <t>Tổng điện tiêu thụ</t>
  </si>
  <si>
    <t>Giá điện</t>
  </si>
  <si>
    <t>Tiền điện</t>
  </si>
  <si>
    <t>Nước</t>
  </si>
  <si>
    <t>Dịch vụ công</t>
  </si>
  <si>
    <t>Tổng dịch vụ</t>
  </si>
  <si>
    <t>Tổng tiền</t>
  </si>
  <si>
    <t>P101</t>
  </si>
  <si>
    <t>P201</t>
  </si>
  <si>
    <t>P202</t>
  </si>
  <si>
    <t>P203</t>
  </si>
  <si>
    <t>P301</t>
  </si>
  <si>
    <t>P302</t>
  </si>
  <si>
    <t>P303</t>
  </si>
  <si>
    <t>P401</t>
  </si>
  <si>
    <t>P402</t>
  </si>
  <si>
    <t>P403</t>
  </si>
  <si>
    <t>P501</t>
  </si>
  <si>
    <t>P502</t>
  </si>
  <si>
    <t>P503</t>
  </si>
  <si>
    <t>P504</t>
  </si>
  <si>
    <t>Tổng</t>
  </si>
  <si>
    <t>Giá thuê</t>
  </si>
  <si>
    <t>Lệch</t>
  </si>
  <si>
    <t>Thực thu</t>
  </si>
  <si>
    <t>Điện</t>
  </si>
  <si>
    <t>Tổng nước tiêu thụ</t>
  </si>
  <si>
    <t>Giá nước</t>
  </si>
  <si>
    <t>Giá dịch vụ</t>
  </si>
  <si>
    <t>P204</t>
  </si>
  <si>
    <t>P304</t>
  </si>
  <si>
    <t>P404</t>
  </si>
  <si>
    <t>P601</t>
  </si>
  <si>
    <t>P602</t>
  </si>
  <si>
    <t>P603</t>
  </si>
  <si>
    <t>P604</t>
  </si>
  <si>
    <t>TT</t>
  </si>
  <si>
    <t>Lương Ngọc Tùng</t>
  </si>
  <si>
    <t>Trương Đức Hải</t>
  </si>
  <si>
    <t>Đặng Ngọc Nam</t>
  </si>
  <si>
    <t>Phạm Thị Thanh Tâm</t>
  </si>
  <si>
    <t>Đỗ Hoài Nam</t>
  </si>
  <si>
    <t>Nguyễn Thị Chúc</t>
  </si>
  <si>
    <t>Vũ Thị Thu Huyền</t>
  </si>
  <si>
    <t>Nguyễn Gia Lượng</t>
  </si>
  <si>
    <t>Nguyễn Đức Thiện</t>
  </si>
  <si>
    <t>Đỗ Thị Kim Ánh</t>
  </si>
  <si>
    <t>Phạm Văn Lâm</t>
  </si>
  <si>
    <t>Giảm trừ</t>
  </si>
  <si>
    <t>Do Thi Thu Ha</t>
  </si>
  <si>
    <t>T4 se la 4tr tien nha</t>
  </si>
  <si>
    <t>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</si>
</sst>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Fill="1" applyBorder="1"/>
    <xf numFmtId="0" fontId="0" fillId="0" borderId="1" xfId="0" applyFont="1" applyFill="1" applyBorder="1"/>
    <xf numFmtId="0" fontId="0" fillId="0" borderId="1" xfId="0" quotePrefix="1" applyFont="1" applyFill="1" applyBorder="1"/>
    <xf numFmtId="164" fontId="0" fillId="0" borderId="1" xfId="0" applyNumberFormat="1" applyFont="1" applyFill="1" applyBorder="1"/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24"/>
  <sheetViews>
    <sheetView tabSelected="1" zoomScaleNormal="100" workbookViewId="0">
      <pane xSplit="5" ySplit="2" topLeftCell="J3" activePane="bottomRight" state="frozen"/>
      <selection pane="topRight" activeCell="F1" sqref="F1"/>
      <selection pane="bottomLeft" activeCell="A3" sqref="A3"/>
      <selection pane="bottomRight" activeCell="F4" sqref="F4"/>
    </sheetView>
  </sheetViews>
  <sheetFormatPr defaultRowHeight="15" x14ac:dyDescent="0.25"/>
  <cols>
    <col min="1" max="1" width="3" bestFit="1" customWidth="1"/>
    <col min="3" max="3" width="22" bestFit="1" customWidth="1"/>
    <col min="4" max="4" width="11" bestFit="1" customWidth="1"/>
    <col min="6" max="6" width="12.28515625" bestFit="1" customWidth="1"/>
    <col min="8" max="8" width="10.140625" customWidth="1"/>
    <col min="11" max="11" width="10.140625" customWidth="1"/>
    <col min="13" max="13" width="13.28515625" bestFit="1" customWidth="1"/>
    <col min="14" max="14" width="10.140625" customWidth="1"/>
    <col min="16" max="16" width="12.28515625" bestFit="1" customWidth="1"/>
    <col min="17" max="17" width="10.5703125" bestFit="1" customWidth="1"/>
    <col min="18" max="19" width="12" bestFit="1" customWidth="1"/>
    <col min="20" max="20" width="11.5703125" bestFit="1" customWidth="1"/>
    <col min="21" max="22" width="11.5703125" customWidth="1"/>
    <col min="23" max="23" width="12.28515625" bestFit="1" customWidth="1"/>
  </cols>
  <sheetData>
    <row r="1" spans="1:24" ht="15" customHeight="1" x14ac:dyDescent="0.25">
      <c r="A1" s="8" t="s">
        <v>43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29</v>
      </c>
      <c r="G1" s="8" t="s">
        <v>32</v>
      </c>
      <c r="H1" s="8"/>
      <c r="I1" s="8" t="s">
        <v>10</v>
      </c>
      <c r="J1" s="8"/>
      <c r="K1" s="8" t="s">
        <v>7</v>
      </c>
      <c r="L1" s="8" t="s">
        <v>8</v>
      </c>
      <c r="M1" s="8" t="s">
        <v>9</v>
      </c>
      <c r="N1" s="8" t="s">
        <v>33</v>
      </c>
      <c r="O1" s="8" t="s">
        <v>34</v>
      </c>
      <c r="P1" s="8" t="s">
        <v>10</v>
      </c>
      <c r="Q1" s="8" t="s">
        <v>35</v>
      </c>
      <c r="R1" s="8" t="s">
        <v>11</v>
      </c>
      <c r="S1" s="8" t="s">
        <v>12</v>
      </c>
      <c r="T1" s="8" t="s">
        <v>13</v>
      </c>
      <c r="U1" s="8" t="s">
        <v>55</v>
      </c>
      <c r="V1" s="8" t="s">
        <v>31</v>
      </c>
      <c r="W1" s="8" t="s">
        <v>30</v>
      </c>
      <c r="X1" s="8" t="s">
        <v>0</v>
      </c>
    </row>
    <row r="2" spans="1:24" x14ac:dyDescent="0.25">
      <c r="A2" s="8"/>
      <c r="B2" s="8"/>
      <c r="C2" s="8"/>
      <c r="D2" s="8"/>
      <c r="E2" s="8"/>
      <c r="F2" s="8"/>
      <c r="G2" s="1" t="s">
        <v>5</v>
      </c>
      <c r="H2" s="1" t="s">
        <v>6</v>
      </c>
      <c r="I2" s="1" t="s">
        <v>5</v>
      </c>
      <c r="J2" s="1" t="s">
        <v>6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x14ac:dyDescent="0.25">
      <c r="A3" s="2">
        <v>1</v>
      </c>
      <c r="B3" s="2" t="s">
        <v>14</v>
      </c>
      <c r="C3" s="5" t="s">
        <v>52</v>
      </c>
      <c r="D3" s="6"/>
      <c r="E3" s="5">
        <v>1</v>
      </c>
      <c r="F3" s="4">
        <v>5000000</v>
      </c>
      <c r="G3" s="5">
        <v>6</v>
      </c>
      <c r="H3" s="5">
        <v>37</v>
      </c>
      <c r="I3" s="5">
        <v>3</v>
      </c>
      <c r="J3" s="5">
        <v>4</v>
      </c>
      <c r="K3" s="5">
        <f>H3-G3</f>
        <v>31</v>
      </c>
      <c r="L3" s="4">
        <v>3500</v>
      </c>
      <c r="M3" s="4">
        <f>K3*L3</f>
        <v>108500</v>
      </c>
      <c r="N3" s="5">
        <f>J3-I3</f>
        <v>1</v>
      </c>
      <c r="O3" s="4">
        <v>30000</v>
      </c>
      <c r="P3" s="4">
        <f>N3*O3</f>
        <v>30000</v>
      </c>
      <c r="Q3" s="4">
        <v>100000</v>
      </c>
      <c r="R3" s="4">
        <v>100000</v>
      </c>
      <c r="S3" s="4">
        <f>R3+P3+M3</f>
        <v>238500</v>
      </c>
      <c r="T3" s="7">
        <f>S3+F3</f>
        <v>5238500</v>
      </c>
      <c r="U3" s="7"/>
      <c r="V3" s="7">
        <v>5238500</v>
      </c>
      <c r="W3" s="7">
        <f>V3-T3+U3</f>
        <v>0</v>
      </c>
    </row>
    <row r="4" spans="1:24" x14ac:dyDescent="0.25">
      <c r="A4" s="2">
        <v>2</v>
      </c>
      <c r="B4" s="2" t="s">
        <v>15</v>
      </c>
      <c r="C4" s="5" t="s">
        <v>53</v>
      </c>
      <c r="D4" s="6"/>
      <c r="E4" s="5">
        <v>4</v>
      </c>
      <c r="F4" s="4">
        <v>4400000</v>
      </c>
      <c r="G4" s="5">
        <v>19</v>
      </c>
      <c r="H4" s="5">
        <v>221</v>
      </c>
      <c r="I4" s="5">
        <v>1</v>
      </c>
      <c r="J4" s="5">
        <v>7</v>
      </c>
      <c r="K4" s="5">
        <f t="shared" ref="K4:K23" si="0">H4-G4</f>
        <v>202</v>
      </c>
      <c r="L4" s="4">
        <v>3500</v>
      </c>
      <c r="M4" s="4">
        <f t="shared" ref="M4:M23" si="1">K4*L4</f>
        <v>707000</v>
      </c>
      <c r="N4" s="5">
        <f t="shared" ref="N4:N23" si="2">J4-I4</f>
        <v>6</v>
      </c>
      <c r="O4" s="4">
        <v>30000</v>
      </c>
      <c r="P4" s="4">
        <f t="shared" ref="P4:P23" si="3">N4*O4</f>
        <v>180000</v>
      </c>
      <c r="Q4" s="4">
        <v>70000</v>
      </c>
      <c r="R4" s="4">
        <v>280000</v>
      </c>
      <c r="S4" s="4">
        <f t="shared" ref="S4:S23" si="4">R4+P4+M4</f>
        <v>1167000</v>
      </c>
      <c r="T4" s="7">
        <f t="shared" ref="T4:T23" si="5">S4+F4</f>
        <v>5567000</v>
      </c>
      <c r="U4" s="7"/>
      <c r="V4" s="7">
        <v>5567000</v>
      </c>
      <c r="W4" s="7">
        <f t="shared" ref="W4:W23" si="6">V4-T4+U4</f>
        <v>0</v>
      </c>
    </row>
    <row r="5" spans="1:24" x14ac:dyDescent="0.25">
      <c r="A5" s="2">
        <v>3</v>
      </c>
      <c r="B5" s="2" t="s">
        <v>16</v>
      </c>
      <c r="C5" s="5" t="s">
        <v>52</v>
      </c>
      <c r="D5" s="6"/>
      <c r="E5" s="5">
        <v>2</v>
      </c>
      <c r="F5" s="4">
        <v>4200000</v>
      </c>
      <c r="G5" s="5">
        <v>6</v>
      </c>
      <c r="H5" s="5">
        <v>158</v>
      </c>
      <c r="I5" s="5">
        <v>2</v>
      </c>
      <c r="J5" s="5">
        <v>7</v>
      </c>
      <c r="K5" s="5">
        <f t="shared" si="0"/>
        <v>152</v>
      </c>
      <c r="L5" s="4">
        <v>3500</v>
      </c>
      <c r="M5" s="4">
        <f t="shared" si="1"/>
        <v>532000</v>
      </c>
      <c r="N5" s="5">
        <f t="shared" si="2"/>
        <v>5</v>
      </c>
      <c r="O5" s="4">
        <v>30000</v>
      </c>
      <c r="P5" s="4">
        <f t="shared" si="3"/>
        <v>150000</v>
      </c>
      <c r="Q5" s="4">
        <v>95000</v>
      </c>
      <c r="R5" s="4">
        <v>190000</v>
      </c>
      <c r="S5" s="4">
        <f t="shared" si="4"/>
        <v>872000</v>
      </c>
      <c r="T5" s="7">
        <f t="shared" si="5"/>
        <v>5072000</v>
      </c>
      <c r="U5" s="7"/>
      <c r="V5" s="7">
        <v>5072000</v>
      </c>
      <c r="W5" s="7">
        <f t="shared" si="6"/>
        <v>0</v>
      </c>
    </row>
    <row r="6" spans="1:24" x14ac:dyDescent="0.25">
      <c r="A6" s="2">
        <v>4</v>
      </c>
      <c r="B6" s="2" t="s">
        <v>17</v>
      </c>
      <c r="C6" s="5"/>
      <c r="D6" s="6"/>
      <c r="E6" s="5"/>
      <c r="F6" s="4"/>
      <c r="G6" s="5">
        <v>25</v>
      </c>
      <c r="H6" s="5">
        <v>25</v>
      </c>
      <c r="I6" s="5">
        <v>18</v>
      </c>
      <c r="J6" s="5">
        <v>18</v>
      </c>
      <c r="K6" s="5">
        <f t="shared" si="0"/>
        <v>0</v>
      </c>
      <c r="L6" s="4"/>
      <c r="M6" s="4">
        <f t="shared" si="1"/>
        <v>0</v>
      </c>
      <c r="N6" s="5">
        <f t="shared" si="2"/>
        <v>0</v>
      </c>
      <c r="O6" s="4">
        <v>30000</v>
      </c>
      <c r="P6" s="4">
        <f t="shared" si="3"/>
        <v>0</v>
      </c>
      <c r="Q6" s="4">
        <v>180000</v>
      </c>
      <c r="R6" s="4">
        <v>0</v>
      </c>
      <c r="S6" s="4">
        <f t="shared" si="4"/>
        <v>0</v>
      </c>
      <c r="T6" s="7">
        <f t="shared" si="5"/>
        <v>0</v>
      </c>
      <c r="U6" s="7"/>
      <c r="V6" s="7"/>
      <c r="W6" s="7">
        <f t="shared" si="6"/>
        <v>0</v>
      </c>
    </row>
    <row r="7" spans="1:24" x14ac:dyDescent="0.25">
      <c r="A7" s="2">
        <v>5</v>
      </c>
      <c r="B7" s="2" t="s">
        <v>36</v>
      </c>
      <c r="C7" s="5" t="s">
        <v>46</v>
      </c>
      <c r="D7" s="6"/>
      <c r="E7" s="5">
        <v>2</v>
      </c>
      <c r="F7" s="4">
        <v>4300000</v>
      </c>
      <c r="G7" s="5">
        <v>20</v>
      </c>
      <c r="H7" s="5">
        <v>123</v>
      </c>
      <c r="I7" s="5">
        <v>1</v>
      </c>
      <c r="J7" s="5">
        <v>4</v>
      </c>
      <c r="K7" s="5">
        <f t="shared" si="0"/>
        <v>103</v>
      </c>
      <c r="L7" s="4">
        <v>3800</v>
      </c>
      <c r="M7" s="4">
        <f t="shared" si="1"/>
        <v>391400</v>
      </c>
      <c r="N7" s="5">
        <f t="shared" si="2"/>
        <v>3</v>
      </c>
      <c r="O7" s="4">
        <v>30000</v>
      </c>
      <c r="P7" s="4">
        <f t="shared" si="3"/>
        <v>90000</v>
      </c>
      <c r="Q7" s="4">
        <v>180000</v>
      </c>
      <c r="R7" s="4">
        <v>360000</v>
      </c>
      <c r="S7" s="4">
        <f t="shared" si="4"/>
        <v>841400</v>
      </c>
      <c r="T7" s="7">
        <f t="shared" si="5"/>
        <v>5141400</v>
      </c>
      <c r="U7" s="7"/>
      <c r="V7" s="7">
        <v>5141400</v>
      </c>
      <c r="W7" s="7">
        <f t="shared" si="6"/>
        <v>0</v>
      </c>
    </row>
    <row r="8" spans="1:24" x14ac:dyDescent="0.25">
      <c r="A8" s="2">
        <v>6</v>
      </c>
      <c r="B8" s="2" t="s">
        <v>18</v>
      </c>
      <c r="C8" s="5" t="s">
        <v>56</v>
      </c>
      <c r="D8" s="6"/>
      <c r="E8" s="5">
        <v>1</v>
      </c>
      <c r="F8" s="4">
        <v>4200000</v>
      </c>
      <c r="G8" s="5">
        <v>10</v>
      </c>
      <c r="H8" s="5">
        <v>74</v>
      </c>
      <c r="I8" s="5">
        <v>4</v>
      </c>
      <c r="J8" s="5">
        <v>5</v>
      </c>
      <c r="K8" s="5">
        <f t="shared" si="0"/>
        <v>64</v>
      </c>
      <c r="L8" s="4">
        <v>3800</v>
      </c>
      <c r="M8" s="4">
        <f t="shared" si="1"/>
        <v>243200</v>
      </c>
      <c r="N8" s="5">
        <f t="shared" si="2"/>
        <v>1</v>
      </c>
      <c r="O8" s="4">
        <v>30000</v>
      </c>
      <c r="P8" s="4">
        <f t="shared" si="3"/>
        <v>30000</v>
      </c>
      <c r="Q8" s="4">
        <v>180000</v>
      </c>
      <c r="R8" s="4">
        <v>180000</v>
      </c>
      <c r="S8" s="4">
        <f t="shared" si="4"/>
        <v>453200</v>
      </c>
      <c r="T8" s="7">
        <f t="shared" si="5"/>
        <v>4653200</v>
      </c>
      <c r="U8" s="7"/>
      <c r="V8" s="7">
        <v>4653200</v>
      </c>
      <c r="W8" s="7">
        <f t="shared" si="6"/>
        <v>0</v>
      </c>
    </row>
    <row r="9" spans="1:24" x14ac:dyDescent="0.25">
      <c r="A9" s="2">
        <v>7</v>
      </c>
      <c r="B9" s="2" t="s">
        <v>19</v>
      </c>
      <c r="C9" s="5" t="s">
        <v>54</v>
      </c>
      <c r="D9" s="6"/>
      <c r="E9" s="5">
        <v>3</v>
      </c>
      <c r="F9" s="4">
        <v>4200000</v>
      </c>
      <c r="G9" s="5">
        <v>6</v>
      </c>
      <c r="H9" s="5">
        <v>202</v>
      </c>
      <c r="I9" s="5">
        <v>2</v>
      </c>
      <c r="J9" s="5">
        <v>8</v>
      </c>
      <c r="K9" s="5">
        <f t="shared" si="0"/>
        <v>196</v>
      </c>
      <c r="L9" s="4">
        <v>3800</v>
      </c>
      <c r="M9" s="4">
        <f t="shared" si="1"/>
        <v>744800</v>
      </c>
      <c r="N9" s="5">
        <f t="shared" si="2"/>
        <v>6</v>
      </c>
      <c r="O9" s="4">
        <v>30000</v>
      </c>
      <c r="P9" s="4">
        <f t="shared" si="3"/>
        <v>180000</v>
      </c>
      <c r="Q9" s="4">
        <v>30000</v>
      </c>
      <c r="R9" s="4">
        <v>100000</v>
      </c>
      <c r="S9" s="4">
        <f t="shared" si="4"/>
        <v>1024800</v>
      </c>
      <c r="T9" s="7">
        <f t="shared" si="5"/>
        <v>5224800</v>
      </c>
      <c r="U9" s="7"/>
      <c r="V9" s="7">
        <v>5225000</v>
      </c>
      <c r="W9" s="7">
        <v>0</v>
      </c>
    </row>
    <row r="10" spans="1:24" x14ac:dyDescent="0.25">
      <c r="A10" s="2">
        <v>8</v>
      </c>
      <c r="B10" s="2" t="s">
        <v>20</v>
      </c>
      <c r="C10" s="5"/>
      <c r="D10" s="6"/>
      <c r="E10" s="5"/>
      <c r="F10" s="4"/>
      <c r="G10" s="5">
        <v>9</v>
      </c>
      <c r="H10" s="5">
        <v>9</v>
      </c>
      <c r="I10" s="5">
        <v>4</v>
      </c>
      <c r="J10" s="5">
        <v>4</v>
      </c>
      <c r="K10" s="5">
        <f t="shared" si="0"/>
        <v>0</v>
      </c>
      <c r="L10" s="4"/>
      <c r="M10" s="4">
        <f t="shared" si="1"/>
        <v>0</v>
      </c>
      <c r="N10" s="5">
        <f t="shared" si="2"/>
        <v>0</v>
      </c>
      <c r="O10" s="4">
        <v>30000</v>
      </c>
      <c r="P10" s="4">
        <f t="shared" si="3"/>
        <v>0</v>
      </c>
      <c r="Q10" s="4">
        <v>180000</v>
      </c>
      <c r="R10" s="4">
        <v>0</v>
      </c>
      <c r="S10" s="4">
        <f t="shared" si="4"/>
        <v>0</v>
      </c>
      <c r="T10" s="7">
        <f t="shared" si="5"/>
        <v>0</v>
      </c>
      <c r="U10" s="7"/>
      <c r="V10" s="7"/>
      <c r="W10" s="7">
        <f t="shared" si="6"/>
        <v>0</v>
      </c>
    </row>
    <row r="11" spans="1:24" x14ac:dyDescent="0.25">
      <c r="A11" s="2">
        <v>9</v>
      </c>
      <c r="B11" s="2" t="s">
        <v>37</v>
      </c>
      <c r="C11" s="5"/>
      <c r="D11" s="6"/>
      <c r="E11" s="5"/>
      <c r="F11" s="4"/>
      <c r="G11" s="5">
        <v>15</v>
      </c>
      <c r="H11" s="5">
        <v>15</v>
      </c>
      <c r="I11" s="5">
        <v>19</v>
      </c>
      <c r="J11" s="5">
        <v>19</v>
      </c>
      <c r="K11" s="5">
        <f t="shared" si="0"/>
        <v>0</v>
      </c>
      <c r="L11" s="4"/>
      <c r="M11" s="4">
        <f t="shared" si="1"/>
        <v>0</v>
      </c>
      <c r="N11" s="5">
        <f t="shared" si="2"/>
        <v>0</v>
      </c>
      <c r="O11" s="4">
        <v>30000</v>
      </c>
      <c r="P11" s="4">
        <f t="shared" si="3"/>
        <v>0</v>
      </c>
      <c r="Q11" s="4">
        <v>180000</v>
      </c>
      <c r="R11" s="4">
        <v>0</v>
      </c>
      <c r="S11" s="4">
        <f t="shared" si="4"/>
        <v>0</v>
      </c>
      <c r="T11" s="7">
        <f t="shared" si="5"/>
        <v>0</v>
      </c>
      <c r="U11" s="7"/>
      <c r="V11" s="7"/>
      <c r="W11" s="7">
        <f t="shared" si="6"/>
        <v>0</v>
      </c>
    </row>
    <row r="12" spans="1:24" x14ac:dyDescent="0.25">
      <c r="A12" s="2">
        <v>10</v>
      </c>
      <c r="B12" s="2" t="s">
        <v>21</v>
      </c>
      <c r="C12" s="5" t="s">
        <v>50</v>
      </c>
      <c r="D12" s="6"/>
      <c r="E12" s="5">
        <v>5</v>
      </c>
      <c r="F12" s="4">
        <v>4000000</v>
      </c>
      <c r="G12" s="5">
        <v>2</v>
      </c>
      <c r="H12" s="5">
        <v>133</v>
      </c>
      <c r="I12" s="5">
        <v>2</v>
      </c>
      <c r="J12" s="5">
        <v>5</v>
      </c>
      <c r="K12" s="5">
        <f t="shared" si="0"/>
        <v>131</v>
      </c>
      <c r="L12" s="4">
        <v>3800</v>
      </c>
      <c r="M12" s="4">
        <f t="shared" si="1"/>
        <v>497800</v>
      </c>
      <c r="N12" s="5">
        <f t="shared" si="2"/>
        <v>3</v>
      </c>
      <c r="O12" s="4">
        <v>30000</v>
      </c>
      <c r="P12" s="4">
        <f t="shared" si="3"/>
        <v>90000</v>
      </c>
      <c r="Q12" s="4">
        <v>130000</v>
      </c>
      <c r="R12" s="4">
        <f>Q12*E12</f>
        <v>650000</v>
      </c>
      <c r="S12" s="4">
        <f t="shared" si="4"/>
        <v>1237800</v>
      </c>
      <c r="T12" s="7">
        <f t="shared" si="5"/>
        <v>5237800</v>
      </c>
      <c r="U12" s="7"/>
      <c r="V12" s="7">
        <v>3750000</v>
      </c>
      <c r="W12" s="7">
        <f t="shared" si="6"/>
        <v>-1487800</v>
      </c>
    </row>
    <row r="13" spans="1:24" x14ac:dyDescent="0.25">
      <c r="A13" s="2">
        <v>11</v>
      </c>
      <c r="B13" s="2" t="s">
        <v>22</v>
      </c>
      <c r="C13" s="5"/>
      <c r="D13" s="6"/>
      <c r="E13" s="5"/>
      <c r="F13" s="4"/>
      <c r="G13" s="5">
        <v>10</v>
      </c>
      <c r="H13" s="5">
        <v>10</v>
      </c>
      <c r="I13" s="5">
        <v>12</v>
      </c>
      <c r="J13" s="5">
        <v>12</v>
      </c>
      <c r="K13" s="5">
        <f t="shared" si="0"/>
        <v>0</v>
      </c>
      <c r="L13" s="4"/>
      <c r="M13" s="4">
        <f t="shared" si="1"/>
        <v>0</v>
      </c>
      <c r="N13" s="5">
        <f t="shared" si="2"/>
        <v>0</v>
      </c>
      <c r="O13" s="4">
        <v>30000</v>
      </c>
      <c r="P13" s="4">
        <f t="shared" si="3"/>
        <v>0</v>
      </c>
      <c r="Q13" s="4">
        <v>180000</v>
      </c>
      <c r="R13" s="4">
        <v>0</v>
      </c>
      <c r="S13" s="4">
        <f t="shared" si="4"/>
        <v>0</v>
      </c>
      <c r="T13" s="7">
        <f t="shared" si="5"/>
        <v>0</v>
      </c>
      <c r="U13" s="7"/>
      <c r="V13" s="7"/>
      <c r="W13" s="7">
        <f t="shared" si="6"/>
        <v>0</v>
      </c>
    </row>
    <row r="14" spans="1:24" x14ac:dyDescent="0.25">
      <c r="A14" s="2">
        <v>12</v>
      </c>
      <c r="B14" s="2" t="s">
        <v>23</v>
      </c>
      <c r="C14" s="5" t="s">
        <v>45</v>
      </c>
      <c r="D14" s="6"/>
      <c r="E14" s="5">
        <v>1</v>
      </c>
      <c r="F14" s="4">
        <v>4100000</v>
      </c>
      <c r="G14" s="5">
        <v>8</v>
      </c>
      <c r="H14" s="5">
        <v>60</v>
      </c>
      <c r="I14" s="5">
        <v>2</v>
      </c>
      <c r="J14" s="5">
        <v>5</v>
      </c>
      <c r="K14" s="5">
        <f t="shared" si="0"/>
        <v>52</v>
      </c>
      <c r="L14" s="4">
        <v>3500</v>
      </c>
      <c r="M14" s="4">
        <f t="shared" si="1"/>
        <v>182000</v>
      </c>
      <c r="N14" s="5">
        <f t="shared" si="2"/>
        <v>3</v>
      </c>
      <c r="O14" s="4">
        <v>30000</v>
      </c>
      <c r="P14" s="4">
        <f t="shared" si="3"/>
        <v>90000</v>
      </c>
      <c r="Q14" s="4">
        <v>180000</v>
      </c>
      <c r="R14" s="4">
        <v>180000</v>
      </c>
      <c r="S14" s="4">
        <f t="shared" si="4"/>
        <v>452000</v>
      </c>
      <c r="T14" s="7">
        <f t="shared" si="5"/>
        <v>4552000</v>
      </c>
      <c r="U14" s="7"/>
      <c r="V14" s="7">
        <v>4552000</v>
      </c>
      <c r="W14" s="7">
        <f t="shared" si="6"/>
        <v>0</v>
      </c>
    </row>
    <row r="15" spans="1:24" x14ac:dyDescent="0.25">
      <c r="A15" s="2">
        <v>13</v>
      </c>
      <c r="B15" s="2" t="s">
        <v>38</v>
      </c>
      <c r="C15" s="5"/>
      <c r="D15" s="6"/>
      <c r="E15" s="5"/>
      <c r="F15" s="4"/>
      <c r="G15" s="5">
        <v>8</v>
      </c>
      <c r="H15" s="5">
        <v>8</v>
      </c>
      <c r="I15" s="5">
        <v>1</v>
      </c>
      <c r="J15" s="5">
        <v>1</v>
      </c>
      <c r="K15" s="5">
        <f t="shared" si="0"/>
        <v>0</v>
      </c>
      <c r="L15" s="4"/>
      <c r="M15" s="4">
        <f t="shared" si="1"/>
        <v>0</v>
      </c>
      <c r="N15" s="5">
        <f t="shared" si="2"/>
        <v>0</v>
      </c>
      <c r="O15" s="4">
        <v>30000</v>
      </c>
      <c r="P15" s="4">
        <f t="shared" si="3"/>
        <v>0</v>
      </c>
      <c r="Q15" s="4">
        <v>180000</v>
      </c>
      <c r="R15" s="4">
        <v>0</v>
      </c>
      <c r="S15" s="4">
        <f t="shared" si="4"/>
        <v>0</v>
      </c>
      <c r="T15" s="7">
        <f t="shared" si="5"/>
        <v>0</v>
      </c>
      <c r="U15" s="7"/>
      <c r="V15" s="7"/>
      <c r="W15" s="7">
        <f t="shared" si="6"/>
        <v>0</v>
      </c>
    </row>
    <row r="16" spans="1:24" x14ac:dyDescent="0.25">
      <c r="A16" s="2">
        <v>14</v>
      </c>
      <c r="B16" s="2" t="s">
        <v>24</v>
      </c>
      <c r="C16" s="5" t="s">
        <v>48</v>
      </c>
      <c r="D16" s="6"/>
      <c r="E16" s="5">
        <v>2</v>
      </c>
      <c r="F16" s="4">
        <v>4400000</v>
      </c>
      <c r="G16" s="5">
        <v>7</v>
      </c>
      <c r="H16" s="5">
        <v>96</v>
      </c>
      <c r="I16" s="5">
        <v>10</v>
      </c>
      <c r="J16" s="5">
        <v>15</v>
      </c>
      <c r="K16" s="5">
        <f t="shared" si="0"/>
        <v>89</v>
      </c>
      <c r="L16" s="4">
        <v>3800</v>
      </c>
      <c r="M16" s="4">
        <f t="shared" si="1"/>
        <v>338200</v>
      </c>
      <c r="N16" s="5">
        <f t="shared" si="2"/>
        <v>5</v>
      </c>
      <c r="O16" s="4">
        <v>30000</v>
      </c>
      <c r="P16" s="4">
        <f t="shared" si="3"/>
        <v>150000</v>
      </c>
      <c r="Q16" s="4">
        <v>180000</v>
      </c>
      <c r="R16" s="4">
        <v>360000</v>
      </c>
      <c r="S16" s="4">
        <f t="shared" si="4"/>
        <v>848200</v>
      </c>
      <c r="T16" s="7">
        <f t="shared" si="5"/>
        <v>5248200</v>
      </c>
      <c r="U16" s="7"/>
      <c r="V16" s="7">
        <v>5248200</v>
      </c>
      <c r="W16" s="7">
        <f t="shared" si="6"/>
        <v>0</v>
      </c>
    </row>
    <row r="17" spans="1:24" x14ac:dyDescent="0.25">
      <c r="A17" s="2">
        <v>15</v>
      </c>
      <c r="B17" s="2" t="s">
        <v>25</v>
      </c>
      <c r="C17" s="5" t="s">
        <v>58</v>
      </c>
      <c r="D17" s="6"/>
      <c r="E17" s="5">
        <v>2</v>
      </c>
      <c r="F17" s="4">
        <v>4200000</v>
      </c>
      <c r="G17" s="5">
        <v>5</v>
      </c>
      <c r="H17" s="5">
        <v>5</v>
      </c>
      <c r="I17" s="5">
        <v>2</v>
      </c>
      <c r="J17" s="5">
        <v>2</v>
      </c>
      <c r="K17" s="5">
        <f t="shared" si="0"/>
        <v>0</v>
      </c>
      <c r="L17" s="4">
        <v>3800</v>
      </c>
      <c r="M17" s="4">
        <f t="shared" si="1"/>
        <v>0</v>
      </c>
      <c r="N17" s="5">
        <f t="shared" si="2"/>
        <v>0</v>
      </c>
      <c r="O17" s="4">
        <v>30000</v>
      </c>
      <c r="P17" s="4">
        <f t="shared" si="3"/>
        <v>0</v>
      </c>
      <c r="Q17" s="4">
        <v>180000</v>
      </c>
      <c r="R17" s="4">
        <v>180000</v>
      </c>
      <c r="S17" s="4">
        <f t="shared" si="4"/>
        <v>180000</v>
      </c>
      <c r="T17" s="7">
        <f t="shared" si="5"/>
        <v>4380000</v>
      </c>
      <c r="U17" s="7"/>
      <c r="V17" s="7">
        <v>2100000</v>
      </c>
      <c r="W17" s="7">
        <v>0</v>
      </c>
    </row>
    <row r="18" spans="1:24" x14ac:dyDescent="0.25">
      <c r="A18" s="2">
        <v>16</v>
      </c>
      <c r="B18" s="2" t="s">
        <v>26</v>
      </c>
      <c r="C18" s="5" t="s">
        <v>47</v>
      </c>
      <c r="D18" s="6"/>
      <c r="E18" s="5">
        <v>5</v>
      </c>
      <c r="F18" s="4">
        <v>3800000</v>
      </c>
      <c r="G18" s="5">
        <v>6</v>
      </c>
      <c r="H18" s="5">
        <v>164</v>
      </c>
      <c r="I18" s="5">
        <v>1</v>
      </c>
      <c r="J18" s="5">
        <v>7</v>
      </c>
      <c r="K18" s="5">
        <f t="shared" si="0"/>
        <v>158</v>
      </c>
      <c r="L18" s="4">
        <v>3800</v>
      </c>
      <c r="M18" s="4">
        <f t="shared" si="1"/>
        <v>600400</v>
      </c>
      <c r="N18" s="5">
        <f t="shared" si="2"/>
        <v>6</v>
      </c>
      <c r="O18" s="4">
        <v>30000</v>
      </c>
      <c r="P18" s="4">
        <f t="shared" si="3"/>
        <v>180000</v>
      </c>
      <c r="Q18" s="4">
        <v>180000</v>
      </c>
      <c r="R18" s="4">
        <v>900000</v>
      </c>
      <c r="S18" s="4">
        <f t="shared" si="4"/>
        <v>1680400</v>
      </c>
      <c r="T18" s="7">
        <f t="shared" si="5"/>
        <v>5480400</v>
      </c>
      <c r="U18" s="7">
        <v>-800000</v>
      </c>
      <c r="V18" s="7">
        <v>6080400</v>
      </c>
      <c r="W18" s="7">
        <v>0</v>
      </c>
      <c r="X18" t="s">
        <v>57</v>
      </c>
    </row>
    <row r="19" spans="1:24" x14ac:dyDescent="0.25">
      <c r="A19" s="2">
        <v>17</v>
      </c>
      <c r="B19" s="2" t="s">
        <v>27</v>
      </c>
      <c r="C19" s="5" t="s">
        <v>49</v>
      </c>
      <c r="D19" s="6"/>
      <c r="E19" s="5">
        <v>2</v>
      </c>
      <c r="F19" s="4">
        <v>4500000</v>
      </c>
      <c r="G19" s="5">
        <v>6</v>
      </c>
      <c r="H19" s="5">
        <v>200</v>
      </c>
      <c r="I19" s="5">
        <v>1</v>
      </c>
      <c r="J19" s="5">
        <v>8</v>
      </c>
      <c r="K19" s="5">
        <f t="shared" si="0"/>
        <v>194</v>
      </c>
      <c r="L19" s="4">
        <v>3800</v>
      </c>
      <c r="M19" s="4">
        <f t="shared" si="1"/>
        <v>737200</v>
      </c>
      <c r="N19" s="5">
        <f t="shared" si="2"/>
        <v>7</v>
      </c>
      <c r="O19" s="4">
        <v>30000</v>
      </c>
      <c r="P19" s="4">
        <f t="shared" si="3"/>
        <v>210000</v>
      </c>
      <c r="Q19" s="4">
        <v>180000</v>
      </c>
      <c r="R19" s="4">
        <v>360000</v>
      </c>
      <c r="S19" s="4">
        <f t="shared" si="4"/>
        <v>1307200</v>
      </c>
      <c r="T19" s="7">
        <f t="shared" si="5"/>
        <v>5807200</v>
      </c>
      <c r="U19" s="7"/>
      <c r="V19" s="7">
        <v>5800000</v>
      </c>
      <c r="W19" s="7">
        <v>0</v>
      </c>
    </row>
    <row r="20" spans="1:24" x14ac:dyDescent="0.25">
      <c r="A20" s="2">
        <v>18</v>
      </c>
      <c r="B20" s="2" t="s">
        <v>39</v>
      </c>
      <c r="C20" s="5" t="s">
        <v>44</v>
      </c>
      <c r="D20" s="6"/>
      <c r="E20" s="5">
        <v>2</v>
      </c>
      <c r="F20" s="4">
        <v>4200000</v>
      </c>
      <c r="G20" s="5">
        <v>5</v>
      </c>
      <c r="H20" s="5">
        <v>119</v>
      </c>
      <c r="I20" s="5">
        <v>2</v>
      </c>
      <c r="J20" s="5">
        <v>4</v>
      </c>
      <c r="K20" s="5">
        <f t="shared" si="0"/>
        <v>114</v>
      </c>
      <c r="L20" s="4">
        <v>3800</v>
      </c>
      <c r="M20" s="4">
        <f t="shared" si="1"/>
        <v>433200</v>
      </c>
      <c r="N20" s="5">
        <f t="shared" si="2"/>
        <v>2</v>
      </c>
      <c r="O20" s="4">
        <v>30000</v>
      </c>
      <c r="P20" s="4">
        <f t="shared" si="3"/>
        <v>60000</v>
      </c>
      <c r="Q20" s="4">
        <v>180000</v>
      </c>
      <c r="R20" s="4">
        <v>360000</v>
      </c>
      <c r="S20" s="4">
        <f t="shared" si="4"/>
        <v>853200</v>
      </c>
      <c r="T20" s="7">
        <f t="shared" si="5"/>
        <v>5053200</v>
      </c>
      <c r="U20" s="7"/>
      <c r="V20" s="7">
        <v>5053200</v>
      </c>
      <c r="W20" s="7">
        <f t="shared" si="6"/>
        <v>0</v>
      </c>
    </row>
    <row r="21" spans="1:24" x14ac:dyDescent="0.25">
      <c r="A21" s="2">
        <v>19</v>
      </c>
      <c r="B21" s="2" t="s">
        <v>40</v>
      </c>
      <c r="C21" s="5"/>
      <c r="D21" s="6"/>
      <c r="E21" s="5"/>
      <c r="F21" s="4"/>
      <c r="G21" s="5">
        <v>7</v>
      </c>
      <c r="H21" s="5">
        <v>7</v>
      </c>
      <c r="I21" s="5">
        <v>8</v>
      </c>
      <c r="J21" s="5">
        <v>8</v>
      </c>
      <c r="K21" s="5">
        <f t="shared" si="0"/>
        <v>0</v>
      </c>
      <c r="L21" s="4"/>
      <c r="M21" s="4">
        <f t="shared" si="1"/>
        <v>0</v>
      </c>
      <c r="N21" s="5">
        <f t="shared" si="2"/>
        <v>0</v>
      </c>
      <c r="O21" s="4">
        <v>30000</v>
      </c>
      <c r="P21" s="4">
        <f t="shared" si="3"/>
        <v>0</v>
      </c>
      <c r="Q21" s="4">
        <v>180000</v>
      </c>
      <c r="R21" s="4">
        <v>0</v>
      </c>
      <c r="S21" s="4">
        <f t="shared" si="4"/>
        <v>0</v>
      </c>
      <c r="T21" s="7">
        <f t="shared" si="5"/>
        <v>0</v>
      </c>
      <c r="U21" s="7"/>
      <c r="V21" s="7"/>
      <c r="W21" s="7">
        <f t="shared" si="6"/>
        <v>0</v>
      </c>
    </row>
    <row r="22" spans="1:24" x14ac:dyDescent="0.25">
      <c r="A22" s="2">
        <v>20</v>
      </c>
      <c r="B22" s="2" t="s">
        <v>41</v>
      </c>
      <c r="C22" s="5" t="s">
        <v>51</v>
      </c>
      <c r="D22" s="6"/>
      <c r="E22" s="5">
        <v>2</v>
      </c>
      <c r="F22" s="4">
        <v>3600000</v>
      </c>
      <c r="G22" s="5">
        <v>8</v>
      </c>
      <c r="H22" s="5">
        <v>70</v>
      </c>
      <c r="I22" s="5">
        <v>1</v>
      </c>
      <c r="J22" s="5">
        <v>4</v>
      </c>
      <c r="K22" s="5">
        <f t="shared" si="0"/>
        <v>62</v>
      </c>
      <c r="L22" s="4">
        <v>3800</v>
      </c>
      <c r="M22" s="4">
        <f t="shared" si="1"/>
        <v>235600</v>
      </c>
      <c r="N22" s="5">
        <f t="shared" si="2"/>
        <v>3</v>
      </c>
      <c r="O22" s="4">
        <v>30000</v>
      </c>
      <c r="P22" s="4">
        <f t="shared" si="3"/>
        <v>90000</v>
      </c>
      <c r="Q22" s="4">
        <v>180000</v>
      </c>
      <c r="R22" s="4">
        <v>360000</v>
      </c>
      <c r="S22" s="4">
        <f t="shared" si="4"/>
        <v>685600</v>
      </c>
      <c r="T22" s="7">
        <f t="shared" si="5"/>
        <v>4285600</v>
      </c>
      <c r="U22" s="7"/>
      <c r="V22" s="7">
        <v>4285600</v>
      </c>
      <c r="W22" s="7">
        <f t="shared" si="6"/>
        <v>0</v>
      </c>
    </row>
    <row r="23" spans="1:24" x14ac:dyDescent="0.25">
      <c r="A23" s="2">
        <v>21</v>
      </c>
      <c r="B23" s="2" t="s">
        <v>42</v>
      </c>
      <c r="C23" s="5"/>
      <c r="D23" s="6"/>
      <c r="E23" s="5"/>
      <c r="F23" s="4"/>
      <c r="G23" s="5">
        <v>9</v>
      </c>
      <c r="H23" s="5">
        <v>9</v>
      </c>
      <c r="I23" s="5">
        <v>1</v>
      </c>
      <c r="J23" s="5">
        <v>1</v>
      </c>
      <c r="K23" s="5">
        <f t="shared" si="0"/>
        <v>0</v>
      </c>
      <c r="L23" s="4"/>
      <c r="M23" s="4">
        <f t="shared" si="1"/>
        <v>0</v>
      </c>
      <c r="N23" s="5">
        <f t="shared" si="2"/>
        <v>0</v>
      </c>
      <c r="O23" s="4">
        <v>30000</v>
      </c>
      <c r="P23" s="4">
        <f t="shared" si="3"/>
        <v>0</v>
      </c>
      <c r="Q23" s="4">
        <v>180000</v>
      </c>
      <c r="R23" s="4">
        <v>0</v>
      </c>
      <c r="S23" s="4">
        <f t="shared" si="4"/>
        <v>0</v>
      </c>
      <c r="T23" s="7">
        <f t="shared" si="5"/>
        <v>0</v>
      </c>
      <c r="U23" s="7"/>
      <c r="V23" s="7"/>
      <c r="W23" s="7">
        <f t="shared" si="6"/>
        <v>0</v>
      </c>
    </row>
    <row r="24" spans="1:24" x14ac:dyDescent="0.25">
      <c r="A24" s="2"/>
      <c r="B24" s="2" t="s">
        <v>28</v>
      </c>
      <c r="C24" s="5"/>
      <c r="D24" s="6"/>
      <c r="E24" s="3">
        <f>SUM(E3:E23)</f>
        <v>34</v>
      </c>
      <c r="F24" s="3">
        <f>SUM(F3:F23)</f>
        <v>59100000</v>
      </c>
      <c r="G24" s="5"/>
      <c r="H24" s="5"/>
      <c r="I24" s="5"/>
      <c r="J24" s="5"/>
      <c r="K24" s="3">
        <f>SUM(K3:K23)</f>
        <v>1548</v>
      </c>
      <c r="L24" s="4"/>
      <c r="M24" s="3">
        <f>SUM(M3:M23)</f>
        <v>5751300</v>
      </c>
      <c r="N24" s="3">
        <f>SUM(N3:N23)</f>
        <v>51</v>
      </c>
      <c r="O24" s="4"/>
      <c r="P24" s="3">
        <f>SUM(P3:P23)</f>
        <v>1530000</v>
      </c>
      <c r="Q24" s="3"/>
      <c r="R24" s="3">
        <f>SUM(R3:R23)</f>
        <v>4560000</v>
      </c>
      <c r="S24" s="3">
        <f>SUM(S3:S23)</f>
        <v>11841300</v>
      </c>
      <c r="T24" s="3">
        <f>SUM(T3:T23)</f>
        <v>70941300</v>
      </c>
      <c r="U24" s="3"/>
      <c r="V24" s="3">
        <f>SUM(V3:V23)</f>
        <v>67766500</v>
      </c>
      <c r="W24" s="3">
        <f>SUM(W3:W23)</f>
        <v>-1487800</v>
      </c>
    </row>
  </sheetData>
  <autoFilter ref="A2:W24"/>
  <mergeCells count="22">
    <mergeCell ref="X1:X2"/>
    <mergeCell ref="S1:S2"/>
    <mergeCell ref="T1:T2"/>
    <mergeCell ref="V1:V2"/>
    <mergeCell ref="W1:W2"/>
    <mergeCell ref="O1:O2"/>
    <mergeCell ref="P1:P2"/>
    <mergeCell ref="Q1:Q2"/>
    <mergeCell ref="R1:R2"/>
    <mergeCell ref="U1:U2"/>
    <mergeCell ref="N1:N2"/>
    <mergeCell ref="A1:A2"/>
    <mergeCell ref="B1:B2"/>
    <mergeCell ref="C1:C2"/>
    <mergeCell ref="D1:D2"/>
    <mergeCell ref="E1:E2"/>
    <mergeCell ref="F1:F2"/>
    <mergeCell ref="G1:H1"/>
    <mergeCell ref="I1:J1"/>
    <mergeCell ref="K1:K2"/>
    <mergeCell ref="L1:L2"/>
    <mergeCell ref="M1:M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Tien_nha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2021-01-27T14:53:20Z</cp:lastPrinted>
  <dcterms:created xsi:type="dcterms:W3CDTF">2020-10-11T13:13:21Z</dcterms:created>
  <dcterms:modified xsi:type="dcterms:W3CDTF">2021-02-09T08:13:25Z</dcterms:modified>
</cp:coreProperties>
</file>